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tabRatio="954" activeTab="0"/>
  </bookViews>
  <sheets>
    <sheet name="ΣΥΝΟΛΟ ΕΠΙΦΑΝΕΙΩΝ" sheetId="1" r:id="rId1"/>
    <sheet name="ΣΤΑΥΡΟΣ " sheetId="2" r:id="rId2"/>
    <sheet name="ΑΝΩΧΩΡΙ" sheetId="3" r:id="rId3"/>
    <sheet name="ΚΑΤΩΧΩΡΙ" sheetId="4" r:id="rId4"/>
    <sheet name="ΥΠΕΡΕΙΑ" sheetId="5" r:id="rId5"/>
    <sheet name="ΒΑΣΙΛΗ" sheetId="6" r:id="rId6"/>
    <sheet name="ΕΥΥΔΡΙΟ" sheetId="7" r:id="rId7"/>
    <sheet name="ΠΥΡΓΑΚΙΑ ΛΟΦΟ" sheetId="8" r:id="rId8"/>
    <sheet name="ΠΟΛΥΝΕΡΙ" sheetId="9" r:id="rId9"/>
    <sheet name="ΕΛΛΗΝΙΚΟ" sheetId="10" r:id="rId10"/>
    <sheet name="ΑΓΙΟΣ ΓΕΩΡΓΙΟΣ" sheetId="11" r:id="rId11"/>
    <sheet name="ΚΡΗΝΗ" sheetId="12" r:id="rId12"/>
    <sheet name="ΣΤΑΘΜΟΣ" sheetId="13" r:id="rId13"/>
  </sheets>
  <definedNames>
    <definedName name="_xlnm.Print_Area" localSheetId="10">'ΑΓΙΟΣ ΓΕΩΡΓΙΟΣ'!$A$1:$E$25</definedName>
    <definedName name="_xlnm.Print_Area" localSheetId="2">'ΑΝΩΧΩΡΙ'!$A$1:$E$26</definedName>
    <definedName name="_xlnm.Print_Area" localSheetId="5">'ΒΑΣΙΛΗ'!$A$1:$D$24</definedName>
    <definedName name="_xlnm.Print_Area" localSheetId="9">'ΕΛΛΗΝΙΚΟ'!$A$1:$D$29</definedName>
    <definedName name="_xlnm.Print_Area" localSheetId="6">'ΕΥΥΔΡΙΟ'!$A$1:$F$26</definedName>
    <definedName name="_xlnm.Print_Area" localSheetId="3">'ΚΑΤΩΧΩΡΙ'!$A$1:$D$24</definedName>
    <definedName name="_xlnm.Print_Area" localSheetId="11">'ΚΡΗΝΗ'!$A$1:$D$31</definedName>
    <definedName name="_xlnm.Print_Area" localSheetId="8">'ΠΟΛΥΝΕΡΙ'!$A$1:$D$23</definedName>
    <definedName name="_xlnm.Print_Area" localSheetId="7">'ΠΥΡΓΑΚΙΑ ΛΟΦΟ'!$A$1:$E$25</definedName>
    <definedName name="_xlnm.Print_Area" localSheetId="12">'ΣΤΑΘΜΟΣ'!$A$1:$D$28</definedName>
    <definedName name="_xlnm.Print_Area" localSheetId="1">'ΣΤΑΥΡΟΣ '!$A$1:$E$33</definedName>
    <definedName name="_xlnm.Print_Area" localSheetId="0">'ΣΥΝΟΛΟ ΕΠΙΦΑΝΕΙΩΝ'!$A$1:$E$217</definedName>
    <definedName name="_xlnm.Print_Area" localSheetId="4">'ΥΠΕΡΕΙΑ'!$A$1:$D$25</definedName>
  </definedNames>
  <calcPr fullCalcOnLoad="1" refMode="R1C1"/>
</workbook>
</file>

<file path=xl/sharedStrings.xml><?xml version="1.0" encoding="utf-8"?>
<sst xmlns="http://schemas.openxmlformats.org/spreadsheetml/2006/main" count="784" uniqueCount="212">
  <si>
    <t xml:space="preserve">ΣΤΑΥΡΟΣ </t>
  </si>
  <si>
    <t>ΚΑΤΩΧΩΡΙ</t>
  </si>
  <si>
    <t>ΥΠΕΡΕΙΑ</t>
  </si>
  <si>
    <t>ΒΑΣΙΛΙ</t>
  </si>
  <si>
    <t>Α3</t>
  </si>
  <si>
    <t xml:space="preserve">ΧΛΟΟΚΟΠΤΙΚΗ ΜΗΧΑΝΗ </t>
  </si>
  <si>
    <t>ΠΕΖΟΥ ΧΕΙΡΙΣΤΗ</t>
  </si>
  <si>
    <t>ΠΕΡΙΟΧΕΣ / ΑΡΙΘΜ ΤΙΜ.</t>
  </si>
  <si>
    <t>Α.Τ.1  (στρ)</t>
  </si>
  <si>
    <t>Α.Τ.2 (στρ)</t>
  </si>
  <si>
    <t>Σ2</t>
  </si>
  <si>
    <t>Σ1</t>
  </si>
  <si>
    <t>Σ3</t>
  </si>
  <si>
    <t>Σ4</t>
  </si>
  <si>
    <t>Σ5</t>
  </si>
  <si>
    <t>Σ6</t>
  </si>
  <si>
    <t>Σ7</t>
  </si>
  <si>
    <t>Σ8</t>
  </si>
  <si>
    <t>Σ9</t>
  </si>
  <si>
    <t>Σ10</t>
  </si>
  <si>
    <t>Σ11</t>
  </si>
  <si>
    <t>Σ12</t>
  </si>
  <si>
    <t>Α1</t>
  </si>
  <si>
    <t>Α2</t>
  </si>
  <si>
    <t>Κ1</t>
  </si>
  <si>
    <t>Κ2</t>
  </si>
  <si>
    <t>Κ3</t>
  </si>
  <si>
    <t>Κ4</t>
  </si>
  <si>
    <t>Β1</t>
  </si>
  <si>
    <t>Β2</t>
  </si>
  <si>
    <t>Β3</t>
  </si>
  <si>
    <t>Β4</t>
  </si>
  <si>
    <t>Υ1</t>
  </si>
  <si>
    <t>Υ2</t>
  </si>
  <si>
    <t>Υ3</t>
  </si>
  <si>
    <t>Υ4</t>
  </si>
  <si>
    <t>Υ5</t>
  </si>
  <si>
    <t>Υ6</t>
  </si>
  <si>
    <t>Υ7</t>
  </si>
  <si>
    <t>Υ8</t>
  </si>
  <si>
    <t>Υ9</t>
  </si>
  <si>
    <t>Υ10</t>
  </si>
  <si>
    <t>Κ5</t>
  </si>
  <si>
    <t>Υ11</t>
  </si>
  <si>
    <t>ΑΝΩΧΩΡΙ</t>
  </si>
  <si>
    <t>ΕΥΥΔΡΙΟ</t>
  </si>
  <si>
    <t>Ε1</t>
  </si>
  <si>
    <t>Ε2</t>
  </si>
  <si>
    <t>Ε3</t>
  </si>
  <si>
    <t>Ε4</t>
  </si>
  <si>
    <t>ΣΧΕΔΙΑ</t>
  </si>
  <si>
    <t>ΠΥΡΓΑΚΙΑ &amp; ΛΟΦΟΣ</t>
  </si>
  <si>
    <t>ΠΟΛΥΝΕΡΙ</t>
  </si>
  <si>
    <t>Π1</t>
  </si>
  <si>
    <t>Π2</t>
  </si>
  <si>
    <t>Π3</t>
  </si>
  <si>
    <t>Π4</t>
  </si>
  <si>
    <t>Π5</t>
  </si>
  <si>
    <t>ΕΛΛΗΝΙΚΟ</t>
  </si>
  <si>
    <t>Λ1</t>
  </si>
  <si>
    <t>Λ2</t>
  </si>
  <si>
    <t>Γ1</t>
  </si>
  <si>
    <t>Γ2</t>
  </si>
  <si>
    <t>Σ14</t>
  </si>
  <si>
    <t>Σ15</t>
  </si>
  <si>
    <t>Σ16</t>
  </si>
  <si>
    <t>Σ18</t>
  </si>
  <si>
    <t>ΚΡΗΝΗ</t>
  </si>
  <si>
    <t>ΑΓΙΟΣ ΓΕΩΡΓΙΟΣ</t>
  </si>
  <si>
    <t>ΣΤΑΘΜΟΣ</t>
  </si>
  <si>
    <t>ΣΘ1</t>
  </si>
  <si>
    <t>ΣΘ2</t>
  </si>
  <si>
    <t>ΕΠΑΝΑΛΗΨΕΙΣ</t>
  </si>
  <si>
    <t>(Στρ/περιoχή / εφαρμογής)</t>
  </si>
  <si>
    <t>ΠΕΡΙΟΧΗ</t>
  </si>
  <si>
    <t xml:space="preserve">ΕΠΑΝΑΛΗΨΕΙΣ  </t>
  </si>
  <si>
    <t>1η</t>
  </si>
  <si>
    <t>Σ13</t>
  </si>
  <si>
    <t>Σ17</t>
  </si>
  <si>
    <t>ΣΥΝΟΛΑ</t>
  </si>
  <si>
    <t xml:space="preserve">ΠΕΡΙΟΧΗ </t>
  </si>
  <si>
    <t>ΣΥΝΥΝΟΛΑ</t>
  </si>
  <si>
    <t>ΣΘ3</t>
  </si>
  <si>
    <t>Ε5</t>
  </si>
  <si>
    <t>ΣΘ4</t>
  </si>
  <si>
    <t>Κ6</t>
  </si>
  <si>
    <t>ΕΤΟΣ 2016</t>
  </si>
  <si>
    <t xml:space="preserve">Κεντρική πλατεία </t>
  </si>
  <si>
    <t xml:space="preserve">Κοινότητα - γήπεδο </t>
  </si>
  <si>
    <t xml:space="preserve">Σχολείο </t>
  </si>
  <si>
    <t xml:space="preserve">Τρίγωνο είσοδος </t>
  </si>
  <si>
    <t>Πάρκο εισ.οικισμού</t>
  </si>
  <si>
    <t xml:space="preserve">Κοιμητήριο </t>
  </si>
  <si>
    <t>Ερεισματα προς Κρήνη</t>
  </si>
  <si>
    <t>Δημαρχείο</t>
  </si>
  <si>
    <t>Παρκο Μικρό Ευίδριο</t>
  </si>
  <si>
    <t>Ε6</t>
  </si>
  <si>
    <t>Πλατεία Μικρ. Ευίδριο</t>
  </si>
  <si>
    <t>Γέφυρα δεξιά-αριστερά 100,00ΜΜ * 1,50μ</t>
  </si>
  <si>
    <t>Πλατεία</t>
  </si>
  <si>
    <t>Λέυκες</t>
  </si>
  <si>
    <t>Ερείσματα Φάρσαλα-Σταθ.</t>
  </si>
  <si>
    <t>Πρανη κοινοτητας</t>
  </si>
  <si>
    <t xml:space="preserve">Κοινοτητα </t>
  </si>
  <si>
    <t>Μνημειο</t>
  </si>
  <si>
    <t>Παρτερια πλατεια</t>
  </si>
  <si>
    <t>Κοιμητιριο-Αυρα</t>
  </si>
  <si>
    <t>Εκκλησια-Αυρα</t>
  </si>
  <si>
    <t>Παρκο κοιμητηριο</t>
  </si>
  <si>
    <t>Απεναντι από μαγαζι</t>
  </si>
  <si>
    <t>Εκκλησια</t>
  </si>
  <si>
    <t>Κονοτητα</t>
  </si>
  <si>
    <t>Γηπεδο-δημ.σχολειο</t>
  </si>
  <si>
    <t>Δημ.σχολειο</t>
  </si>
  <si>
    <t>Παρκο δημ.σχολειο</t>
  </si>
  <si>
    <t>Γεφυρα δεξια</t>
  </si>
  <si>
    <t>Γωνια απεναντι εκκλ</t>
  </si>
  <si>
    <t>Πλαστιγγα</t>
  </si>
  <si>
    <t>Αγιος Ιωαννης (χτουρι)</t>
  </si>
  <si>
    <t>Δημ.Σχολειο-γηπεδο</t>
  </si>
  <si>
    <t>Ερεισματα δρομου</t>
  </si>
  <si>
    <t>Παρκο εισοδος χωριου</t>
  </si>
  <si>
    <t xml:space="preserve">Ερεισματα εισοδος </t>
  </si>
  <si>
    <t>Παρκο στο δρομο</t>
  </si>
  <si>
    <t>Παιδ. χαρα Πυργακια</t>
  </si>
  <si>
    <t xml:space="preserve">Πλατεια </t>
  </si>
  <si>
    <t>Δημοτικο σχολειο</t>
  </si>
  <si>
    <t xml:space="preserve">Aστυν. τμημα </t>
  </si>
  <si>
    <t>K.X. υπογ. γεφυρας</t>
  </si>
  <si>
    <t>Παιδ.χαρα δυτ.σταυρου</t>
  </si>
  <si>
    <t>Παρκο υδραγωγιου</t>
  </si>
  <si>
    <t>Παιδ. Χαρα σφαγεια</t>
  </si>
  <si>
    <t>Παρκο απεναντι εκλησ.δυτ</t>
  </si>
  <si>
    <t>Παρκο κοιμ. ανατολ. Στ.</t>
  </si>
  <si>
    <t>Παιδ.χαρα εισοδος αν Στ.</t>
  </si>
  <si>
    <t>Παιδικη χαρα ανατ Σταυρ.</t>
  </si>
  <si>
    <t xml:space="preserve">Γηπεδο τουμπα </t>
  </si>
  <si>
    <t>Περιμετρικα γηπεδ. ανατ. Στ.</t>
  </si>
  <si>
    <t>Παρτερια πλατειας</t>
  </si>
  <si>
    <t xml:space="preserve">Σχολειο </t>
  </si>
  <si>
    <t xml:space="preserve">Ερεισματα δρομου Παναγιας </t>
  </si>
  <si>
    <t>Μεγ.παρκο εισοδος αν. Στ.</t>
  </si>
  <si>
    <t>Υ12</t>
  </si>
  <si>
    <t>Ερείσματα γέφυρας  (~(150,00+100,00)ΜΜ * 1,50 * 2)</t>
  </si>
  <si>
    <t>Π6</t>
  </si>
  <si>
    <t>Σχολείο</t>
  </si>
  <si>
    <t xml:space="preserve">Πλατεία Πολυνερίου </t>
  </si>
  <si>
    <t>Πάρκο πλαστιγγα</t>
  </si>
  <si>
    <t>Δεξιά είσοδο χωριού</t>
  </si>
  <si>
    <t>Πάρκο βόρεια χωριού</t>
  </si>
  <si>
    <t>Πλατεία Πολυνερίου (προσφυγων)</t>
  </si>
  <si>
    <t>Ερεισματα (από Μικ.Ευύδρο έως Λόφο) 650,00ΜΜ * 1,50μ</t>
  </si>
  <si>
    <t>Ερείσματα Σταθμος - Δρομος</t>
  </si>
  <si>
    <t>Κ7</t>
  </si>
  <si>
    <t>Νηπιαγωγείο</t>
  </si>
  <si>
    <t>Ερείσματα (~1.000,00ΜΜ * 1,50)</t>
  </si>
  <si>
    <t>(ως χώρος πλατείας 5.000,00 τμ αφαιρείται</t>
  </si>
  <si>
    <t>χώρος πλακοστρ. -1.100,00τμ</t>
  </si>
  <si>
    <t>κτίριο  -200,00τμ</t>
  </si>
  <si>
    <t>γήπεδο -700,00τμ)</t>
  </si>
  <si>
    <t>Ερεισματα δρομου (~400,00μ*1,50μ*2 + 550,00μ*1,50μ*2)</t>
  </si>
  <si>
    <t>Βρύση</t>
  </si>
  <si>
    <t>Π.Χ. τρίγωνο</t>
  </si>
  <si>
    <t>Β5</t>
  </si>
  <si>
    <t>Υδατόπυργος</t>
  </si>
  <si>
    <t>Β6</t>
  </si>
  <si>
    <t>Νεκροταφείο-ερείσματα</t>
  </si>
  <si>
    <t>E2</t>
  </si>
  <si>
    <t>(ως χώρος 2.700,00 τμ αφαιρείται</t>
  </si>
  <si>
    <t>γήπεδο - διαδρομοι -300,00τμ)</t>
  </si>
  <si>
    <t>Χώρος συλλόγου γυναικών (πρώην δημοτικό)</t>
  </si>
  <si>
    <t>Κ8</t>
  </si>
  <si>
    <t>Κ9</t>
  </si>
  <si>
    <t>Π.Χ. πλησίον πλατείας</t>
  </si>
  <si>
    <t>Κ10</t>
  </si>
  <si>
    <t>Κ11</t>
  </si>
  <si>
    <t>Κ.Χ. έναντι εκκλησίας</t>
  </si>
  <si>
    <t>(ως χώρος 3.200,00 τμ αφαιρείται</t>
  </si>
  <si>
    <t>Λ3</t>
  </si>
  <si>
    <t>Σχολείο αναμεσα Λόφο-Ευίδριο</t>
  </si>
  <si>
    <t>Α.Τ.3 (στρ)</t>
  </si>
  <si>
    <t>ΣΥΝΟΛΟ</t>
  </si>
  <si>
    <t>Α.Τ.1 (στρ)</t>
  </si>
  <si>
    <t>Α.Τ.2  (στρ)</t>
  </si>
  <si>
    <t>ΑΠΟΨΙΛΩΣΗ ΧΟΡΤΩΝ ΣΕ ΠΛΑΤΕΙΕΣ ΠΑΙΔΙΚΕΣ ΧΑΡΕΣ ΑΛΣΗ ΚΑΙ ΚΟΙΝΟΧΡΗΣΤΟΥΣ ΧΩΡΟΥΣ</t>
  </si>
  <si>
    <t>ΕΤΟΣ 2017</t>
  </si>
  <si>
    <t>E7</t>
  </si>
  <si>
    <t>ερεισματα Λοφος-Ελληνικο</t>
  </si>
  <si>
    <t>K12</t>
  </si>
  <si>
    <t>Κ13</t>
  </si>
  <si>
    <t>Κ14</t>
  </si>
  <si>
    <t>Κ15</t>
  </si>
  <si>
    <t>Κ16</t>
  </si>
  <si>
    <t>k17</t>
  </si>
  <si>
    <t>Προφητης Ηλιας</t>
  </si>
  <si>
    <t>Γ3</t>
  </si>
  <si>
    <t>Εκλησεια</t>
  </si>
  <si>
    <t xml:space="preserve"> </t>
  </si>
  <si>
    <t>Ερήσματα Κρηνη-Λαρισα(250*1,5)</t>
  </si>
  <si>
    <t>Αρχαια βρυση</t>
  </si>
  <si>
    <t>Τριγωνο προς Αυρα</t>
  </si>
  <si>
    <t>Ερησματα (εκκλησια-κρυα βρυση)</t>
  </si>
  <si>
    <t>Ερησματα Κρηνη-Ευυδριο(400*1,5)</t>
  </si>
  <si>
    <t>Νηπιαγωγείο -600,00τμ)</t>
  </si>
  <si>
    <t>ΕΛΚΥΣΤΗΡΑΣ</t>
  </si>
  <si>
    <t>ΣΥΝΟΛΟ ΕΝΙΠΕΑ</t>
  </si>
  <si>
    <t>Eρεισματα Λοφος-Ελληνικο</t>
  </si>
  <si>
    <t>Ερείσματα Κρηνη-Ευυδριο(400*1,5)</t>
  </si>
  <si>
    <t>Ερείσματα Κρηνη-Λαρισα(250*1,5)</t>
  </si>
  <si>
    <t>Ερείσματα (εκκλησια-κρυα βρυση)</t>
  </si>
  <si>
    <t>Δ.Ε. ΕΝΙΠΕΑ</t>
  </si>
  <si>
    <t xml:space="preserve">ΕΤΟΣ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</si>
</sst>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"/>
    <numFmt numFmtId="166" formatCode="#,##0.0000"/>
    <numFmt numFmtId="167" formatCode="#,##0.0"/>
    <numFmt numFmtId="168" formatCode="_-* #,##0.00\ [$€-408]_-;\-* #,##0.00\ [$€-408]_-;_-* &quot;-&quot;??\ [$€-408]_-;_-@_-"/>
    <numFmt numFmtId="169" formatCode="_-* #,##0.000\ [$€-408]_-;\-* #,##0.000\ [$€-408]_-;_-* &quot;-&quot;??\ [$€-408]_-;_-@_-"/>
    <numFmt numFmtId="170" formatCode="_-* #,##0.0\ [$€-408]_-;\-* #,##0.0\ [$€-408]_-;_-* &quot;-&quot;??\ [$€-408]_-;_-@_-"/>
    <numFmt numFmtId="171" formatCode="_-* #,##0\ [$€-408]_-;\-* #,##0\ [$€-408]_-;_-* &quot;-&quot;??\ [$€-408]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.##0.00"/>
    <numFmt numFmtId="177" formatCode="[$-408]dddd\,\ d\ mmmm\ yyyy"/>
    <numFmt numFmtId="178" formatCode="d/m/yy;@"/>
    <numFmt numFmtId="179" formatCode="mmm\-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4"/>
      <name val="Arial"/>
      <family val="2"/>
    </font>
    <font>
      <b/>
      <i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3" fontId="5" fillId="34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4" fontId="0" fillId="35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9" fillId="36" borderId="12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0" fillId="33" borderId="15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6"/>
  <sheetViews>
    <sheetView tabSelected="1" view="pageBreakPreview" zoomScaleSheetLayoutView="100" zoomScalePageLayoutView="0" workbookViewId="0" topLeftCell="A180">
      <selection activeCell="C216" sqref="C216:E216"/>
    </sheetView>
  </sheetViews>
  <sheetFormatPr defaultColWidth="9.140625" defaultRowHeight="12.75"/>
  <cols>
    <col min="1" max="1" width="6.57421875" style="0" customWidth="1"/>
    <col min="2" max="2" width="23.7109375" style="0" customWidth="1"/>
    <col min="3" max="3" width="14.57421875" style="0" customWidth="1"/>
    <col min="4" max="4" width="13.7109375" style="0" customWidth="1"/>
    <col min="5" max="5" width="15.00390625" style="0" customWidth="1"/>
  </cols>
  <sheetData>
    <row r="1" spans="1:5" ht="26.25" customHeight="1">
      <c r="A1" s="58" t="s">
        <v>210</v>
      </c>
      <c r="B1" s="58"/>
      <c r="C1" s="58"/>
      <c r="D1" s="58"/>
      <c r="E1" s="58"/>
    </row>
    <row r="2" spans="1:5" ht="12.75">
      <c r="A2" s="7"/>
      <c r="B2" s="7"/>
      <c r="C2" s="7"/>
      <c r="D2" s="7"/>
      <c r="E2" s="7"/>
    </row>
    <row r="3" spans="1:5" ht="12.75">
      <c r="A3" s="49" t="s">
        <v>0</v>
      </c>
      <c r="B3" s="49"/>
      <c r="C3" s="49"/>
      <c r="D3" s="49"/>
      <c r="E3" s="49"/>
    </row>
    <row r="4" spans="1:5" s="3" customFormat="1" ht="18" customHeight="1">
      <c r="A4" s="52" t="s">
        <v>7</v>
      </c>
      <c r="B4" s="52"/>
      <c r="C4" s="23" t="s">
        <v>182</v>
      </c>
      <c r="D4" s="23" t="s">
        <v>9</v>
      </c>
      <c r="E4" s="23" t="s">
        <v>180</v>
      </c>
    </row>
    <row r="5" spans="1:5" s="3" customFormat="1" ht="31.5" customHeight="1">
      <c r="A5" s="24" t="s">
        <v>50</v>
      </c>
      <c r="B5" s="25" t="s">
        <v>74</v>
      </c>
      <c r="C5" s="15" t="s">
        <v>5</v>
      </c>
      <c r="D5" s="15" t="s">
        <v>204</v>
      </c>
      <c r="E5" s="15" t="s">
        <v>6</v>
      </c>
    </row>
    <row r="6" spans="1:5" s="3" customFormat="1" ht="16.5" customHeight="1">
      <c r="A6" s="57" t="s">
        <v>75</v>
      </c>
      <c r="B6" s="57"/>
      <c r="C6" s="9" t="s">
        <v>76</v>
      </c>
      <c r="D6" s="9" t="s">
        <v>76</v>
      </c>
      <c r="E6" s="9" t="s">
        <v>76</v>
      </c>
    </row>
    <row r="7" spans="1:5" s="21" customFormat="1" ht="12.75" customHeight="1">
      <c r="A7" s="26"/>
      <c r="B7" s="26"/>
      <c r="C7" s="32" t="s">
        <v>211</v>
      </c>
      <c r="D7" s="32" t="s">
        <v>211</v>
      </c>
      <c r="E7" s="32" t="s">
        <v>211</v>
      </c>
    </row>
    <row r="8" spans="1:5" ht="12.75">
      <c r="A8" s="27" t="s">
        <v>11</v>
      </c>
      <c r="B8" s="22" t="s">
        <v>127</v>
      </c>
      <c r="C8" s="16"/>
      <c r="D8" s="16"/>
      <c r="E8" s="18">
        <v>460.9</v>
      </c>
    </row>
    <row r="9" spans="1:5" ht="12.75">
      <c r="A9" s="27" t="s">
        <v>10</v>
      </c>
      <c r="B9" s="22" t="s">
        <v>128</v>
      </c>
      <c r="C9" s="16">
        <v>5475.57</v>
      </c>
      <c r="D9" s="16"/>
      <c r="E9" s="18"/>
    </row>
    <row r="10" spans="1:5" ht="12.75">
      <c r="A10" s="27" t="s">
        <v>12</v>
      </c>
      <c r="B10" s="22" t="s">
        <v>129</v>
      </c>
      <c r="C10" s="7"/>
      <c r="D10" s="7"/>
      <c r="E10" s="16">
        <v>1487.4</v>
      </c>
    </row>
    <row r="11" spans="1:5" ht="12.75">
      <c r="A11" s="27" t="s">
        <v>13</v>
      </c>
      <c r="B11" s="22" t="s">
        <v>130</v>
      </c>
      <c r="C11" s="16">
        <v>4841.4</v>
      </c>
      <c r="D11" s="16"/>
      <c r="E11" s="18"/>
    </row>
    <row r="12" spans="1:5" ht="12.75">
      <c r="A12" s="27" t="s">
        <v>14</v>
      </c>
      <c r="B12" s="22" t="s">
        <v>131</v>
      </c>
      <c r="C12" s="16">
        <v>4582.2</v>
      </c>
      <c r="D12" s="16"/>
      <c r="E12" s="18"/>
    </row>
    <row r="13" spans="1:5" ht="12.75">
      <c r="A13" s="27" t="s">
        <v>15</v>
      </c>
      <c r="B13" s="22" t="s">
        <v>132</v>
      </c>
      <c r="C13" s="16"/>
      <c r="D13" s="16"/>
      <c r="E13" s="18">
        <v>1546.27</v>
      </c>
    </row>
    <row r="14" spans="1:5" ht="12.75">
      <c r="A14" s="27" t="s">
        <v>16</v>
      </c>
      <c r="B14" s="22" t="s">
        <v>133</v>
      </c>
      <c r="C14" s="16">
        <v>10028.72</v>
      </c>
      <c r="D14" s="16"/>
      <c r="E14" s="18"/>
    </row>
    <row r="15" spans="1:5" ht="12.75">
      <c r="A15" s="27" t="s">
        <v>17</v>
      </c>
      <c r="B15" s="22" t="s">
        <v>134</v>
      </c>
      <c r="C15" s="16"/>
      <c r="D15" s="16"/>
      <c r="E15" s="18">
        <v>1348.7</v>
      </c>
    </row>
    <row r="16" spans="1:5" ht="12.75">
      <c r="A16" s="27" t="s">
        <v>18</v>
      </c>
      <c r="B16" s="22" t="s">
        <v>135</v>
      </c>
      <c r="C16" s="16"/>
      <c r="D16" s="16"/>
      <c r="E16" s="18">
        <v>587.36</v>
      </c>
    </row>
    <row r="17" spans="1:5" ht="12.75">
      <c r="A17" s="27" t="s">
        <v>19</v>
      </c>
      <c r="B17" s="22" t="s">
        <v>135</v>
      </c>
      <c r="C17" s="16"/>
      <c r="D17" s="16"/>
      <c r="E17" s="18">
        <v>540.6</v>
      </c>
    </row>
    <row r="18" spans="1:5" ht="12.75">
      <c r="A18" s="27" t="s">
        <v>20</v>
      </c>
      <c r="B18" s="22" t="s">
        <v>136</v>
      </c>
      <c r="C18" s="16">
        <v>7943.21</v>
      </c>
      <c r="D18" s="16"/>
      <c r="E18" s="18"/>
    </row>
    <row r="19" spans="1:5" ht="12.75">
      <c r="A19" s="27" t="s">
        <v>21</v>
      </c>
      <c r="B19" s="22" t="s">
        <v>137</v>
      </c>
      <c r="C19" s="16"/>
      <c r="D19" s="16"/>
      <c r="E19" s="18">
        <v>770</v>
      </c>
    </row>
    <row r="20" spans="1:5" ht="12.75">
      <c r="A20" s="27" t="s">
        <v>77</v>
      </c>
      <c r="B20" s="22" t="s">
        <v>138</v>
      </c>
      <c r="C20" s="16"/>
      <c r="D20" s="16"/>
      <c r="E20" s="16">
        <f>368*2</f>
        <v>736</v>
      </c>
    </row>
    <row r="21" spans="1:5" s="1" customFormat="1" ht="12.75" customHeight="1">
      <c r="A21" s="27" t="s">
        <v>63</v>
      </c>
      <c r="B21" s="22" t="s">
        <v>139</v>
      </c>
      <c r="C21" s="16"/>
      <c r="D21" s="16"/>
      <c r="E21" s="16">
        <v>283</v>
      </c>
    </row>
    <row r="22" spans="1:5" s="1" customFormat="1" ht="12" customHeight="1">
      <c r="A22" s="27" t="s">
        <v>64</v>
      </c>
      <c r="B22" s="22" t="s">
        <v>140</v>
      </c>
      <c r="C22" s="16"/>
      <c r="D22" s="16">
        <v>297</v>
      </c>
      <c r="E22" s="16"/>
    </row>
    <row r="23" spans="1:5" ht="11.25" customHeight="1">
      <c r="A23" s="27" t="s">
        <v>65</v>
      </c>
      <c r="B23" s="22" t="s">
        <v>141</v>
      </c>
      <c r="C23" s="18">
        <v>12840.5</v>
      </c>
      <c r="D23" s="18"/>
      <c r="E23" s="17"/>
    </row>
    <row r="24" spans="1:5" ht="12" customHeight="1">
      <c r="A24" s="27" t="s">
        <v>78</v>
      </c>
      <c r="B24" s="22" t="s">
        <v>160</v>
      </c>
      <c r="C24" s="16">
        <f>(400+550)*1.5*2</f>
        <v>2850</v>
      </c>
      <c r="D24" s="16"/>
      <c r="E24" s="17"/>
    </row>
    <row r="25" spans="1:5" s="2" customFormat="1" ht="12.75">
      <c r="A25" s="27" t="s">
        <v>66</v>
      </c>
      <c r="B25" s="22" t="s">
        <v>99</v>
      </c>
      <c r="C25" s="16"/>
      <c r="D25" s="16"/>
      <c r="E25" s="16">
        <v>1000</v>
      </c>
    </row>
    <row r="26" spans="1:5" ht="14.25" customHeight="1">
      <c r="A26" s="27"/>
      <c r="B26" s="22"/>
      <c r="C26" s="17"/>
      <c r="D26" s="17"/>
      <c r="E26" s="17"/>
    </row>
    <row r="27" spans="1:5" ht="14.25" customHeight="1">
      <c r="A27" s="27"/>
      <c r="B27" s="22"/>
      <c r="C27" s="17"/>
      <c r="D27" s="17"/>
      <c r="E27" s="17"/>
    </row>
    <row r="28" spans="1:5" ht="12.75">
      <c r="A28" s="53" t="s">
        <v>79</v>
      </c>
      <c r="B28" s="54"/>
      <c r="C28" s="6">
        <f>SUM(C8:C27)</f>
        <v>48561.6</v>
      </c>
      <c r="D28" s="6">
        <f>SUM(D8:D27)</f>
        <v>297</v>
      </c>
      <c r="E28" s="6">
        <f>SUM(E8:E27)</f>
        <v>8760.23</v>
      </c>
    </row>
    <row r="29" spans="1:5" ht="12.75">
      <c r="A29" s="55" t="s">
        <v>73</v>
      </c>
      <c r="B29" s="56"/>
      <c r="C29" s="7">
        <f>C28/1000</f>
        <v>48.5616</v>
      </c>
      <c r="D29" s="7">
        <f>D28/1000</f>
        <v>0.297</v>
      </c>
      <c r="E29" s="7">
        <f>E28/1000</f>
        <v>8.76023</v>
      </c>
    </row>
    <row r="31" spans="1:5" ht="12.75">
      <c r="A31" s="49" t="s">
        <v>44</v>
      </c>
      <c r="B31" s="49"/>
      <c r="C31" s="49"/>
      <c r="D31" s="49"/>
      <c r="E31" s="49"/>
    </row>
    <row r="32" spans="1:5" ht="12.75">
      <c r="A32" s="52" t="s">
        <v>7</v>
      </c>
      <c r="B32" s="52"/>
      <c r="C32" s="23" t="s">
        <v>182</v>
      </c>
      <c r="D32" s="23" t="s">
        <v>9</v>
      </c>
      <c r="E32" s="23" t="s">
        <v>180</v>
      </c>
    </row>
    <row r="33" spans="1:5" ht="19.5">
      <c r="A33" s="24" t="s">
        <v>50</v>
      </c>
      <c r="B33" s="25" t="s">
        <v>74</v>
      </c>
      <c r="C33" s="15" t="s">
        <v>5</v>
      </c>
      <c r="D33" s="15" t="s">
        <v>204</v>
      </c>
      <c r="E33" s="15" t="s">
        <v>6</v>
      </c>
    </row>
    <row r="34" spans="1:5" ht="12.75">
      <c r="A34" s="57" t="s">
        <v>75</v>
      </c>
      <c r="B34" s="57"/>
      <c r="C34" s="9" t="s">
        <v>76</v>
      </c>
      <c r="D34" s="9" t="s">
        <v>76</v>
      </c>
      <c r="E34" s="9" t="s">
        <v>76</v>
      </c>
    </row>
    <row r="35" spans="1:5" ht="12.75">
      <c r="A35" s="26"/>
      <c r="B35" s="26"/>
      <c r="C35" s="32" t="s">
        <v>211</v>
      </c>
      <c r="D35" s="32" t="s">
        <v>211</v>
      </c>
      <c r="E35" s="32" t="s">
        <v>211</v>
      </c>
    </row>
    <row r="36" spans="1:5" ht="12.75">
      <c r="A36" s="27" t="s">
        <v>22</v>
      </c>
      <c r="B36" s="22" t="s">
        <v>87</v>
      </c>
      <c r="C36" s="16">
        <v>7510.86</v>
      </c>
      <c r="D36" s="16"/>
      <c r="E36" s="16"/>
    </row>
    <row r="37" spans="1:5" ht="12.75">
      <c r="A37" s="27" t="s">
        <v>23</v>
      </c>
      <c r="B37" s="22" t="s">
        <v>88</v>
      </c>
      <c r="C37" s="18">
        <v>7901</v>
      </c>
      <c r="D37" s="18"/>
      <c r="E37" s="16"/>
    </row>
    <row r="38" spans="1:5" ht="12.75">
      <c r="A38" s="27" t="s">
        <v>4</v>
      </c>
      <c r="B38" s="22" t="s">
        <v>89</v>
      </c>
      <c r="C38" s="16"/>
      <c r="D38" s="16"/>
      <c r="E38" s="16">
        <v>3158.9</v>
      </c>
    </row>
    <row r="39" spans="1:5" ht="12.75">
      <c r="A39" s="27"/>
      <c r="B39" s="22"/>
      <c r="C39" s="16"/>
      <c r="D39" s="16"/>
      <c r="E39" s="16"/>
    </row>
    <row r="40" spans="1:5" ht="12.75">
      <c r="A40" s="27"/>
      <c r="B40" s="27"/>
      <c r="C40" s="16"/>
      <c r="D40" s="16"/>
      <c r="E40" s="16"/>
    </row>
    <row r="41" spans="1:5" ht="12.75">
      <c r="A41" s="53" t="s">
        <v>79</v>
      </c>
      <c r="B41" s="54"/>
      <c r="C41" s="6">
        <f>SUM(C36:C40)</f>
        <v>15411.86</v>
      </c>
      <c r="D41" s="6">
        <f>SUM(D36:D40)</f>
        <v>0</v>
      </c>
      <c r="E41" s="6">
        <f>SUM(E36:E40)</f>
        <v>3158.9</v>
      </c>
    </row>
    <row r="42" spans="1:5" ht="12.75" customHeight="1">
      <c r="A42" s="55" t="s">
        <v>73</v>
      </c>
      <c r="B42" s="56"/>
      <c r="C42" s="10">
        <f>C41/1000</f>
        <v>15.41186</v>
      </c>
      <c r="D42" s="10">
        <f>D41/1000</f>
        <v>0</v>
      </c>
      <c r="E42" s="10">
        <f>E41/1000</f>
        <v>3.1589</v>
      </c>
    </row>
    <row r="44" spans="1:5" ht="12.75">
      <c r="A44" s="49" t="s">
        <v>1</v>
      </c>
      <c r="B44" s="49"/>
      <c r="C44" s="49"/>
      <c r="D44" s="49"/>
      <c r="E44" s="49"/>
    </row>
    <row r="45" spans="1:5" ht="12.75">
      <c r="A45" s="52" t="s">
        <v>7</v>
      </c>
      <c r="B45" s="52"/>
      <c r="C45" s="23" t="s">
        <v>182</v>
      </c>
      <c r="D45" s="23" t="s">
        <v>9</v>
      </c>
      <c r="E45" s="23" t="s">
        <v>180</v>
      </c>
    </row>
    <row r="46" spans="1:5" ht="19.5">
      <c r="A46" s="24" t="s">
        <v>50</v>
      </c>
      <c r="B46" s="25" t="s">
        <v>80</v>
      </c>
      <c r="C46" s="15" t="s">
        <v>5</v>
      </c>
      <c r="D46" s="15" t="s">
        <v>204</v>
      </c>
      <c r="E46" s="15" t="s">
        <v>6</v>
      </c>
    </row>
    <row r="47" spans="1:5" ht="12.75">
      <c r="A47" s="57" t="s">
        <v>75</v>
      </c>
      <c r="B47" s="57"/>
      <c r="C47" s="9" t="s">
        <v>76</v>
      </c>
      <c r="D47" s="9" t="s">
        <v>76</v>
      </c>
      <c r="E47" s="9" t="s">
        <v>76</v>
      </c>
    </row>
    <row r="48" spans="1:5" ht="12.75">
      <c r="A48" s="26"/>
      <c r="B48" s="26"/>
      <c r="C48" s="32" t="s">
        <v>211</v>
      </c>
      <c r="D48" s="32" t="s">
        <v>211</v>
      </c>
      <c r="E48" s="32" t="s">
        <v>211</v>
      </c>
    </row>
    <row r="49" spans="1:5" ht="12.75">
      <c r="A49" s="27" t="s">
        <v>24</v>
      </c>
      <c r="B49" s="22" t="s">
        <v>87</v>
      </c>
      <c r="C49" s="16"/>
      <c r="D49" s="16"/>
      <c r="E49" s="16">
        <v>9903.34</v>
      </c>
    </row>
    <row r="50" spans="1:5" ht="12.75">
      <c r="A50" s="27" t="s">
        <v>25</v>
      </c>
      <c r="B50" s="22" t="s">
        <v>90</v>
      </c>
      <c r="C50" s="16"/>
      <c r="D50" s="16"/>
      <c r="E50" s="16">
        <v>2789</v>
      </c>
    </row>
    <row r="51" spans="1:5" ht="12.75">
      <c r="A51" s="27" t="s">
        <v>26</v>
      </c>
      <c r="B51" s="22" t="s">
        <v>91</v>
      </c>
      <c r="C51" s="16">
        <v>10089.83</v>
      </c>
      <c r="D51" s="16"/>
      <c r="E51" s="16"/>
    </row>
    <row r="52" spans="1:5" ht="12.75">
      <c r="A52" s="27" t="s">
        <v>27</v>
      </c>
      <c r="B52" s="22" t="s">
        <v>92</v>
      </c>
      <c r="C52" s="16">
        <v>6954.46</v>
      </c>
      <c r="D52" s="16"/>
      <c r="E52" s="16"/>
    </row>
    <row r="53" spans="1:5" ht="12.75">
      <c r="A53" s="27" t="s">
        <v>42</v>
      </c>
      <c r="B53" s="22" t="s">
        <v>155</v>
      </c>
      <c r="C53" s="16"/>
      <c r="D53" s="16">
        <v>1500</v>
      </c>
      <c r="E53" s="7"/>
    </row>
    <row r="54" spans="1:5" ht="12.75">
      <c r="A54" s="27"/>
      <c r="B54" s="22"/>
      <c r="C54" s="16"/>
      <c r="D54" s="16"/>
      <c r="E54" s="16"/>
    </row>
    <row r="55" spans="1:5" ht="12.75">
      <c r="A55" s="27"/>
      <c r="B55" s="27"/>
      <c r="C55" s="16"/>
      <c r="D55" s="16"/>
      <c r="E55" s="16"/>
    </row>
    <row r="56" spans="1:5" ht="12.75">
      <c r="A56" s="53" t="s">
        <v>79</v>
      </c>
      <c r="B56" s="54"/>
      <c r="C56" s="6">
        <f>SUM(C49:C55)</f>
        <v>17044.29</v>
      </c>
      <c r="D56" s="6">
        <f>SUM(D49:D55)</f>
        <v>1500</v>
      </c>
      <c r="E56" s="6">
        <f>SUM(E49:E55)</f>
        <v>12692.34</v>
      </c>
    </row>
    <row r="57" spans="1:5" ht="12.75" customHeight="1">
      <c r="A57" s="55" t="s">
        <v>73</v>
      </c>
      <c r="B57" s="56"/>
      <c r="C57" s="10">
        <f>C56/1000</f>
        <v>17.04429</v>
      </c>
      <c r="D57" s="10">
        <f>D56/1000</f>
        <v>1.5</v>
      </c>
      <c r="E57" s="10">
        <f>E56/1000</f>
        <v>12.69234</v>
      </c>
    </row>
    <row r="59" spans="1:5" ht="12.75">
      <c r="A59" s="49" t="s">
        <v>2</v>
      </c>
      <c r="B59" s="49"/>
      <c r="C59" s="49"/>
      <c r="D59" s="49"/>
      <c r="E59" s="49"/>
    </row>
    <row r="60" spans="1:5" ht="12.75">
      <c r="A60" s="52" t="s">
        <v>7</v>
      </c>
      <c r="B60" s="52"/>
      <c r="C60" s="23" t="s">
        <v>182</v>
      </c>
      <c r="D60" s="23" t="s">
        <v>9</v>
      </c>
      <c r="E60" s="23" t="s">
        <v>180</v>
      </c>
    </row>
    <row r="61" spans="1:5" ht="19.5">
      <c r="A61" s="24" t="s">
        <v>50</v>
      </c>
      <c r="B61" s="25" t="s">
        <v>80</v>
      </c>
      <c r="C61" s="15" t="s">
        <v>5</v>
      </c>
      <c r="D61" s="15" t="s">
        <v>204</v>
      </c>
      <c r="E61" s="15" t="s">
        <v>6</v>
      </c>
    </row>
    <row r="62" spans="1:5" ht="12.75">
      <c r="A62" s="57" t="s">
        <v>75</v>
      </c>
      <c r="B62" s="57"/>
      <c r="C62" s="9" t="s">
        <v>76</v>
      </c>
      <c r="D62" s="9" t="s">
        <v>76</v>
      </c>
      <c r="E62" s="9" t="s">
        <v>76</v>
      </c>
    </row>
    <row r="63" spans="1:5" ht="12.75">
      <c r="A63" s="26"/>
      <c r="B63" s="26"/>
      <c r="C63" s="32" t="s">
        <v>211</v>
      </c>
      <c r="D63" s="32" t="s">
        <v>211</v>
      </c>
      <c r="E63" s="32" t="s">
        <v>211</v>
      </c>
    </row>
    <row r="64" spans="1:5" ht="12.75">
      <c r="A64" s="27" t="s">
        <v>32</v>
      </c>
      <c r="B64" s="22" t="s">
        <v>108</v>
      </c>
      <c r="C64" s="16"/>
      <c r="D64" s="16"/>
      <c r="E64" s="16">
        <v>6605.8</v>
      </c>
    </row>
    <row r="65" spans="1:5" ht="12.75">
      <c r="A65" s="27" t="s">
        <v>33</v>
      </c>
      <c r="B65" s="22" t="s">
        <v>109</v>
      </c>
      <c r="C65" s="16">
        <v>1311.09</v>
      </c>
      <c r="D65" s="16"/>
      <c r="E65" s="16"/>
    </row>
    <row r="66" spans="1:5" ht="12.75">
      <c r="A66" s="27" t="s">
        <v>34</v>
      </c>
      <c r="B66" s="22" t="s">
        <v>110</v>
      </c>
      <c r="C66" s="16">
        <v>5576.85</v>
      </c>
      <c r="D66" s="16"/>
      <c r="E66" s="16"/>
    </row>
    <row r="67" spans="1:5" ht="12.75">
      <c r="A67" s="27" t="s">
        <v>35</v>
      </c>
      <c r="B67" s="22" t="s">
        <v>111</v>
      </c>
      <c r="C67" s="16"/>
      <c r="D67" s="16"/>
      <c r="E67" s="16">
        <v>1967.78</v>
      </c>
    </row>
    <row r="68" spans="1:5" ht="12.75">
      <c r="A68" s="27" t="s">
        <v>36</v>
      </c>
      <c r="B68" s="22" t="s">
        <v>112</v>
      </c>
      <c r="C68" s="16">
        <v>2414.28</v>
      </c>
      <c r="D68" s="16"/>
      <c r="E68" s="16"/>
    </row>
    <row r="69" spans="1:5" ht="12.75">
      <c r="A69" s="27" t="s">
        <v>37</v>
      </c>
      <c r="B69" s="22" t="s">
        <v>113</v>
      </c>
      <c r="C69" s="16"/>
      <c r="D69" s="16"/>
      <c r="E69" s="16">
        <v>2124.51</v>
      </c>
    </row>
    <row r="70" spans="1:5" ht="12.75">
      <c r="A70" s="27" t="s">
        <v>38</v>
      </c>
      <c r="B70" s="22" t="s">
        <v>114</v>
      </c>
      <c r="C70" s="16">
        <v>3985.4</v>
      </c>
      <c r="D70" s="16"/>
      <c r="E70" s="16"/>
    </row>
    <row r="71" spans="1:5" ht="12.75">
      <c r="A71" s="27" t="s">
        <v>39</v>
      </c>
      <c r="B71" s="22" t="s">
        <v>115</v>
      </c>
      <c r="C71" s="16">
        <v>986.96</v>
      </c>
      <c r="D71" s="16"/>
      <c r="E71" s="16"/>
    </row>
    <row r="72" spans="1:5" ht="12.75">
      <c r="A72" s="27" t="s">
        <v>40</v>
      </c>
      <c r="B72" s="22" t="s">
        <v>116</v>
      </c>
      <c r="C72" s="16"/>
      <c r="D72" s="16"/>
      <c r="E72" s="16">
        <v>582.16</v>
      </c>
    </row>
    <row r="73" spans="1:5" ht="12.75">
      <c r="A73" s="27" t="s">
        <v>41</v>
      </c>
      <c r="B73" s="22" t="s">
        <v>117</v>
      </c>
      <c r="C73" s="16">
        <v>472</v>
      </c>
      <c r="D73" s="16"/>
      <c r="E73" s="7"/>
    </row>
    <row r="74" spans="1:5" ht="12.75">
      <c r="A74" s="27" t="s">
        <v>43</v>
      </c>
      <c r="B74" s="22" t="s">
        <v>118</v>
      </c>
      <c r="C74" s="16"/>
      <c r="D74" s="16"/>
      <c r="E74" s="16"/>
    </row>
    <row r="75" spans="1:5" ht="12.75">
      <c r="A75" s="27" t="s">
        <v>142</v>
      </c>
      <c r="B75" s="22" t="s">
        <v>143</v>
      </c>
      <c r="C75" s="16"/>
      <c r="D75" s="16"/>
      <c r="E75" s="16">
        <f>250*1.5*2</f>
        <v>750</v>
      </c>
    </row>
    <row r="76" spans="1:5" ht="12.75">
      <c r="A76" s="27"/>
      <c r="B76" s="22"/>
      <c r="C76" s="16"/>
      <c r="D76" s="16"/>
      <c r="E76" s="16"/>
    </row>
    <row r="77" spans="1:5" ht="12.75">
      <c r="A77" s="7"/>
      <c r="B77" s="7"/>
      <c r="C77" s="17"/>
      <c r="D77" s="17"/>
      <c r="E77" s="17"/>
    </row>
    <row r="78" spans="1:5" ht="12.75">
      <c r="A78" s="53" t="s">
        <v>79</v>
      </c>
      <c r="B78" s="54"/>
      <c r="C78" s="6">
        <f>SUM(C64:C77)</f>
        <v>14746.580000000002</v>
      </c>
      <c r="D78" s="6">
        <f>SUM(D64:D77)</f>
        <v>0</v>
      </c>
      <c r="E78" s="6">
        <f>SUM(E64:E77)</f>
        <v>12030.25</v>
      </c>
    </row>
    <row r="79" spans="1:5" ht="12.75" customHeight="1">
      <c r="A79" s="55" t="s">
        <v>73</v>
      </c>
      <c r="B79" s="56"/>
      <c r="C79" s="10">
        <f>C78/1000</f>
        <v>14.746580000000002</v>
      </c>
      <c r="D79" s="10">
        <f>D78/1000</f>
        <v>0</v>
      </c>
      <c r="E79" s="10">
        <f>E78/1000</f>
        <v>12.03025</v>
      </c>
    </row>
    <row r="81" spans="1:5" ht="12.75">
      <c r="A81" s="49" t="s">
        <v>3</v>
      </c>
      <c r="B81" s="49"/>
      <c r="C81" s="49"/>
      <c r="D81" s="49"/>
      <c r="E81" s="49"/>
    </row>
    <row r="82" spans="1:5" ht="12.75">
      <c r="A82" s="52" t="s">
        <v>7</v>
      </c>
      <c r="B82" s="52"/>
      <c r="C82" s="23" t="s">
        <v>182</v>
      </c>
      <c r="D82" s="23" t="s">
        <v>9</v>
      </c>
      <c r="E82" s="23" t="s">
        <v>180</v>
      </c>
    </row>
    <row r="83" spans="1:5" ht="19.5">
      <c r="A83" s="24" t="s">
        <v>50</v>
      </c>
      <c r="B83" s="25" t="s">
        <v>74</v>
      </c>
      <c r="C83" s="15" t="s">
        <v>5</v>
      </c>
      <c r="D83" s="15" t="s">
        <v>204</v>
      </c>
      <c r="E83" s="15" t="s">
        <v>6</v>
      </c>
    </row>
    <row r="84" spans="1:5" ht="12.75">
      <c r="A84" s="48" t="s">
        <v>72</v>
      </c>
      <c r="B84" s="48"/>
      <c r="C84" s="9" t="s">
        <v>76</v>
      </c>
      <c r="D84" s="9" t="s">
        <v>76</v>
      </c>
      <c r="E84" s="9" t="s">
        <v>76</v>
      </c>
    </row>
    <row r="85" spans="1:5" ht="12.75">
      <c r="A85" s="34"/>
      <c r="B85" s="34"/>
      <c r="C85" s="32" t="s">
        <v>211</v>
      </c>
      <c r="D85" s="32" t="s">
        <v>211</v>
      </c>
      <c r="E85" s="32" t="s">
        <v>211</v>
      </c>
    </row>
    <row r="86" spans="1:5" ht="12.75">
      <c r="A86" s="27" t="s">
        <v>28</v>
      </c>
      <c r="B86" s="22" t="s">
        <v>119</v>
      </c>
      <c r="C86" s="4">
        <v>17385.44</v>
      </c>
      <c r="D86" s="4"/>
      <c r="E86" s="4"/>
    </row>
    <row r="87" spans="1:5" ht="12.75">
      <c r="A87" s="27" t="s">
        <v>29</v>
      </c>
      <c r="B87" s="22" t="s">
        <v>120</v>
      </c>
      <c r="C87" s="4">
        <v>7464.14</v>
      </c>
      <c r="D87" s="4"/>
      <c r="E87" s="4"/>
    </row>
    <row r="88" spans="1:5" ht="12.75">
      <c r="A88" s="27" t="s">
        <v>30</v>
      </c>
      <c r="B88" s="22" t="s">
        <v>121</v>
      </c>
      <c r="C88" s="4">
        <v>847.72</v>
      </c>
      <c r="D88" s="4"/>
      <c r="E88" s="5"/>
    </row>
    <row r="89" spans="1:5" ht="12.75">
      <c r="A89" s="27" t="s">
        <v>31</v>
      </c>
      <c r="B89" s="22" t="s">
        <v>122</v>
      </c>
      <c r="C89" s="4"/>
      <c r="D89" s="4">
        <v>698</v>
      </c>
      <c r="E89" s="4"/>
    </row>
    <row r="90" spans="1:5" ht="12.75">
      <c r="A90" s="27" t="s">
        <v>163</v>
      </c>
      <c r="B90" s="22" t="s">
        <v>164</v>
      </c>
      <c r="C90" s="4"/>
      <c r="D90" s="4"/>
      <c r="E90" s="4">
        <v>1500</v>
      </c>
    </row>
    <row r="91" spans="1:5" ht="12.75">
      <c r="A91" s="27" t="s">
        <v>165</v>
      </c>
      <c r="B91" s="22" t="s">
        <v>166</v>
      </c>
      <c r="C91" s="4"/>
      <c r="D91" s="4"/>
      <c r="E91" s="4">
        <v>2500</v>
      </c>
    </row>
    <row r="92" spans="1:5" ht="12.75">
      <c r="A92" s="27"/>
      <c r="B92" s="22"/>
      <c r="C92" s="4"/>
      <c r="D92" s="4"/>
      <c r="E92" s="4"/>
    </row>
    <row r="93" spans="1:5" ht="12.75">
      <c r="A93" s="27"/>
      <c r="B93" s="27"/>
      <c r="C93" s="4"/>
      <c r="D93" s="4"/>
      <c r="E93" s="4"/>
    </row>
    <row r="94" spans="1:5" ht="12.75">
      <c r="A94" s="53" t="s">
        <v>79</v>
      </c>
      <c r="B94" s="54"/>
      <c r="C94" s="6">
        <f>SUM(C86:C93)</f>
        <v>25697.3</v>
      </c>
      <c r="D94" s="6">
        <f>SUM(D86:D93)</f>
        <v>698</v>
      </c>
      <c r="E94" s="6">
        <f>SUM(E86:E93)</f>
        <v>4000</v>
      </c>
    </row>
    <row r="95" spans="1:5" ht="12.75" customHeight="1">
      <c r="A95" s="55" t="s">
        <v>73</v>
      </c>
      <c r="B95" s="56"/>
      <c r="C95" s="10">
        <f>C94/1000</f>
        <v>25.6973</v>
      </c>
      <c r="D95" s="10">
        <f>D94/1000</f>
        <v>0.698</v>
      </c>
      <c r="E95" s="10">
        <f>E94/1000</f>
        <v>4</v>
      </c>
    </row>
    <row r="97" spans="1:5" ht="12.75">
      <c r="A97" s="49" t="s">
        <v>45</v>
      </c>
      <c r="B97" s="49"/>
      <c r="C97" s="49"/>
      <c r="D97" s="49"/>
      <c r="E97" s="49"/>
    </row>
    <row r="98" spans="1:5" ht="12.75">
      <c r="A98" s="52" t="s">
        <v>7</v>
      </c>
      <c r="B98" s="52"/>
      <c r="C98" s="23" t="s">
        <v>182</v>
      </c>
      <c r="D98" s="23" t="s">
        <v>9</v>
      </c>
      <c r="E98" s="23" t="s">
        <v>180</v>
      </c>
    </row>
    <row r="99" spans="1:5" ht="19.5">
      <c r="A99" s="25" t="s">
        <v>50</v>
      </c>
      <c r="B99" s="25" t="s">
        <v>74</v>
      </c>
      <c r="C99" s="15" t="s">
        <v>5</v>
      </c>
      <c r="D99" s="15" t="s">
        <v>204</v>
      </c>
      <c r="E99" s="15" t="s">
        <v>6</v>
      </c>
    </row>
    <row r="100" spans="1:5" ht="12.75">
      <c r="A100" s="48" t="s">
        <v>72</v>
      </c>
      <c r="B100" s="48"/>
      <c r="C100" s="9" t="s">
        <v>76</v>
      </c>
      <c r="D100" s="9" t="s">
        <v>76</v>
      </c>
      <c r="E100" s="9" t="s">
        <v>76</v>
      </c>
    </row>
    <row r="101" spans="1:5" ht="12.75">
      <c r="A101" s="34"/>
      <c r="B101" s="34"/>
      <c r="C101" s="32" t="s">
        <v>211</v>
      </c>
      <c r="D101" s="32" t="s">
        <v>211</v>
      </c>
      <c r="E101" s="32" t="s">
        <v>211</v>
      </c>
    </row>
    <row r="102" spans="1:5" ht="12.75">
      <c r="A102" s="27" t="s">
        <v>46</v>
      </c>
      <c r="B102" s="22" t="s">
        <v>94</v>
      </c>
      <c r="C102" s="7"/>
      <c r="D102" s="7"/>
      <c r="E102" s="16">
        <v>3097.5</v>
      </c>
    </row>
    <row r="103" spans="1:5" ht="12.75">
      <c r="A103" s="27" t="s">
        <v>47</v>
      </c>
      <c r="B103" s="22" t="s">
        <v>93</v>
      </c>
      <c r="C103" s="16"/>
      <c r="D103" s="16">
        <v>641</v>
      </c>
      <c r="E103" s="16"/>
    </row>
    <row r="104" spans="1:5" ht="12.75">
      <c r="A104" s="27" t="s">
        <v>48</v>
      </c>
      <c r="B104" s="22" t="s">
        <v>95</v>
      </c>
      <c r="C104" s="16">
        <v>3321</v>
      </c>
      <c r="D104" s="16"/>
      <c r="E104" s="16"/>
    </row>
    <row r="105" spans="1:5" ht="12.75">
      <c r="A105" s="27" t="s">
        <v>49</v>
      </c>
      <c r="B105" s="22" t="s">
        <v>97</v>
      </c>
      <c r="C105" s="16"/>
      <c r="D105" s="16"/>
      <c r="E105" s="16">
        <v>1965</v>
      </c>
    </row>
    <row r="106" spans="1:5" ht="12.75">
      <c r="A106" s="27" t="s">
        <v>83</v>
      </c>
      <c r="B106" s="22" t="s">
        <v>98</v>
      </c>
      <c r="C106" s="16"/>
      <c r="D106" s="16">
        <v>150</v>
      </c>
      <c r="E106" s="16"/>
    </row>
    <row r="107" spans="1:5" ht="12.75">
      <c r="A107" s="27"/>
      <c r="B107" s="7"/>
      <c r="C107" s="16"/>
      <c r="D107" s="16"/>
      <c r="E107" s="16"/>
    </row>
    <row r="108" spans="1:5" ht="12.75">
      <c r="A108" s="27"/>
      <c r="B108" s="27"/>
      <c r="C108" s="16"/>
      <c r="D108" s="16"/>
      <c r="E108" s="16"/>
    </row>
    <row r="109" spans="1:5" ht="12.75">
      <c r="A109" s="53" t="s">
        <v>79</v>
      </c>
      <c r="B109" s="54"/>
      <c r="C109" s="6">
        <f>SUM(C102:C108)</f>
        <v>3321</v>
      </c>
      <c r="D109" s="6">
        <f>SUM(D102:D108)</f>
        <v>791</v>
      </c>
      <c r="E109" s="6">
        <f>SUM(E102:E108)</f>
        <v>5062.5</v>
      </c>
    </row>
    <row r="110" spans="1:5" ht="12.75" customHeight="1">
      <c r="A110" s="55" t="s">
        <v>73</v>
      </c>
      <c r="B110" s="56"/>
      <c r="C110" s="10">
        <f>C109/1000</f>
        <v>3.321</v>
      </c>
      <c r="D110" s="10">
        <f>D109/1000</f>
        <v>0.791</v>
      </c>
      <c r="E110" s="10">
        <f>E109/1000</f>
        <v>5.0625</v>
      </c>
    </row>
    <row r="112" spans="1:5" ht="12.75">
      <c r="A112" s="49" t="s">
        <v>51</v>
      </c>
      <c r="B112" s="49"/>
      <c r="C112" s="49"/>
      <c r="D112" s="49"/>
      <c r="E112" s="49"/>
    </row>
    <row r="113" spans="1:5" ht="12.75">
      <c r="A113" s="52" t="s">
        <v>7</v>
      </c>
      <c r="B113" s="52"/>
      <c r="C113" s="23" t="s">
        <v>182</v>
      </c>
      <c r="D113" s="23" t="s">
        <v>9</v>
      </c>
      <c r="E113" s="23" t="s">
        <v>180</v>
      </c>
    </row>
    <row r="114" spans="1:5" ht="19.5">
      <c r="A114" s="25" t="s">
        <v>50</v>
      </c>
      <c r="B114" s="25" t="s">
        <v>74</v>
      </c>
      <c r="C114" s="15" t="s">
        <v>5</v>
      </c>
      <c r="D114" s="15" t="s">
        <v>204</v>
      </c>
      <c r="E114" s="15" t="s">
        <v>6</v>
      </c>
    </row>
    <row r="115" spans="1:5" ht="12.75">
      <c r="A115" s="48" t="s">
        <v>72</v>
      </c>
      <c r="B115" s="48"/>
      <c r="C115" s="9" t="s">
        <v>76</v>
      </c>
      <c r="D115" s="9" t="s">
        <v>76</v>
      </c>
      <c r="E115" s="9" t="s">
        <v>76</v>
      </c>
    </row>
    <row r="116" spans="1:5" ht="12.75">
      <c r="A116" s="34"/>
      <c r="B116" s="34"/>
      <c r="C116" s="32" t="s">
        <v>211</v>
      </c>
      <c r="D116" s="32" t="s">
        <v>211</v>
      </c>
      <c r="E116" s="32" t="s">
        <v>211</v>
      </c>
    </row>
    <row r="117" spans="1:5" ht="12.75">
      <c r="A117" s="27" t="s">
        <v>59</v>
      </c>
      <c r="B117" s="22" t="s">
        <v>123</v>
      </c>
      <c r="C117" s="4"/>
      <c r="D117" s="4"/>
      <c r="E117" s="16">
        <v>3283.78</v>
      </c>
    </row>
    <row r="118" spans="1:5" ht="12.75">
      <c r="A118" s="27" t="s">
        <v>60</v>
      </c>
      <c r="B118" s="22" t="s">
        <v>124</v>
      </c>
      <c r="C118" s="4"/>
      <c r="D118" s="4"/>
      <c r="E118" s="16">
        <v>810</v>
      </c>
    </row>
    <row r="119" spans="1:5" ht="12.75">
      <c r="A119" s="27" t="s">
        <v>178</v>
      </c>
      <c r="B119" s="22" t="s">
        <v>179</v>
      </c>
      <c r="C119" s="16">
        <v>3500</v>
      </c>
      <c r="D119" s="16"/>
      <c r="E119" s="5"/>
    </row>
    <row r="120" spans="1:5" ht="22.5">
      <c r="A120" s="27" t="s">
        <v>96</v>
      </c>
      <c r="B120" s="28" t="s">
        <v>151</v>
      </c>
      <c r="C120" s="16"/>
      <c r="D120" s="16">
        <v>975</v>
      </c>
      <c r="E120" s="16"/>
    </row>
    <row r="121" spans="1:5" ht="12.75">
      <c r="A121" s="27" t="s">
        <v>186</v>
      </c>
      <c r="B121" s="28" t="s">
        <v>206</v>
      </c>
      <c r="C121" s="16"/>
      <c r="D121" s="16">
        <v>600</v>
      </c>
      <c r="E121" s="4"/>
    </row>
    <row r="122" spans="1:5" ht="12.75">
      <c r="A122" s="27"/>
      <c r="B122" s="27"/>
      <c r="C122" s="4"/>
      <c r="D122" s="4"/>
      <c r="E122" s="4"/>
    </row>
    <row r="123" spans="1:5" ht="12.75">
      <c r="A123" s="27"/>
      <c r="B123" s="27"/>
      <c r="C123" s="4"/>
      <c r="D123" s="4"/>
      <c r="E123" s="4"/>
    </row>
    <row r="124" spans="1:5" ht="12.75">
      <c r="A124" s="53" t="s">
        <v>79</v>
      </c>
      <c r="B124" s="54"/>
      <c r="C124" s="6">
        <f>SUM(C117:C123)</f>
        <v>3500</v>
      </c>
      <c r="D124" s="6">
        <f>SUM(D117:D123)</f>
        <v>1575</v>
      </c>
      <c r="E124" s="6">
        <f>SUM(E117:E123)</f>
        <v>4093.78</v>
      </c>
    </row>
    <row r="125" spans="1:5" ht="12.75" customHeight="1">
      <c r="A125" s="55" t="s">
        <v>73</v>
      </c>
      <c r="B125" s="56"/>
      <c r="C125" s="10">
        <f>C124/1000</f>
        <v>3.5</v>
      </c>
      <c r="D125" s="10">
        <f>D124/1000</f>
        <v>1.575</v>
      </c>
      <c r="E125" s="10">
        <f>E124/1000</f>
        <v>4.093780000000001</v>
      </c>
    </row>
    <row r="127" spans="1:5" ht="12.75">
      <c r="A127" s="49" t="s">
        <v>52</v>
      </c>
      <c r="B127" s="49"/>
      <c r="C127" s="49"/>
      <c r="D127" s="49"/>
      <c r="E127" s="49"/>
    </row>
    <row r="128" spans="1:5" ht="12.75">
      <c r="A128" s="52" t="s">
        <v>7</v>
      </c>
      <c r="B128" s="52"/>
      <c r="C128" s="23" t="s">
        <v>182</v>
      </c>
      <c r="D128" s="23" t="s">
        <v>9</v>
      </c>
      <c r="E128" s="23" t="s">
        <v>180</v>
      </c>
    </row>
    <row r="129" spans="1:5" ht="19.5">
      <c r="A129" s="25" t="s">
        <v>50</v>
      </c>
      <c r="B129" s="25" t="s">
        <v>74</v>
      </c>
      <c r="C129" s="15" t="s">
        <v>5</v>
      </c>
      <c r="D129" s="15" t="s">
        <v>204</v>
      </c>
      <c r="E129" s="15" t="s">
        <v>6</v>
      </c>
    </row>
    <row r="130" spans="1:5" ht="12.75">
      <c r="A130" s="48" t="s">
        <v>72</v>
      </c>
      <c r="B130" s="48"/>
      <c r="C130" s="9" t="s">
        <v>76</v>
      </c>
      <c r="D130" s="9" t="s">
        <v>76</v>
      </c>
      <c r="E130" s="9" t="s">
        <v>76</v>
      </c>
    </row>
    <row r="131" spans="1:5" ht="12.75">
      <c r="A131" s="34"/>
      <c r="B131" s="34"/>
      <c r="C131" s="32" t="s">
        <v>211</v>
      </c>
      <c r="D131" s="32" t="s">
        <v>211</v>
      </c>
      <c r="E131" s="32" t="s">
        <v>211</v>
      </c>
    </row>
    <row r="132" spans="1:5" ht="12.75">
      <c r="A132" s="27" t="s">
        <v>53</v>
      </c>
      <c r="B132" s="22" t="s">
        <v>145</v>
      </c>
      <c r="C132" s="4"/>
      <c r="D132" s="4"/>
      <c r="E132" s="4">
        <v>2690.8</v>
      </c>
    </row>
    <row r="133" spans="1:5" ht="12.75">
      <c r="A133" s="27" t="s">
        <v>54</v>
      </c>
      <c r="B133" s="22" t="s">
        <v>149</v>
      </c>
      <c r="C133" s="4">
        <v>3620.4</v>
      </c>
      <c r="D133" s="4"/>
      <c r="E133" s="4">
        <v>3620</v>
      </c>
    </row>
    <row r="134" spans="1:5" ht="12.75">
      <c r="A134" s="27" t="s">
        <v>55</v>
      </c>
      <c r="B134" s="22" t="s">
        <v>148</v>
      </c>
      <c r="C134" s="4"/>
      <c r="D134" s="4">
        <v>342</v>
      </c>
      <c r="E134" s="5"/>
    </row>
    <row r="135" spans="1:5" ht="12.75">
      <c r="A135" s="27" t="s">
        <v>56</v>
      </c>
      <c r="B135" s="22" t="s">
        <v>147</v>
      </c>
      <c r="C135" s="4"/>
      <c r="D135" s="4"/>
      <c r="E135" s="4">
        <v>3281.4</v>
      </c>
    </row>
    <row r="136" spans="1:5" ht="12.75">
      <c r="A136" s="27" t="s">
        <v>57</v>
      </c>
      <c r="B136" s="22" t="s">
        <v>150</v>
      </c>
      <c r="C136" s="4"/>
      <c r="D136" s="4"/>
      <c r="E136" s="4">
        <v>1023</v>
      </c>
    </row>
    <row r="137" spans="1:5" ht="12.75">
      <c r="A137" s="27" t="s">
        <v>144</v>
      </c>
      <c r="B137" s="22" t="s">
        <v>146</v>
      </c>
      <c r="C137" s="4"/>
      <c r="D137" s="4"/>
      <c r="E137" s="4">
        <v>1180</v>
      </c>
    </row>
    <row r="138" spans="1:5" ht="12.75">
      <c r="A138" s="27"/>
      <c r="B138" s="27"/>
      <c r="C138" s="4"/>
      <c r="D138" s="4"/>
      <c r="E138" s="4"/>
    </row>
    <row r="139" spans="1:5" ht="12.75">
      <c r="A139" s="27"/>
      <c r="B139" s="27"/>
      <c r="C139" s="4"/>
      <c r="D139" s="4"/>
      <c r="E139" s="4"/>
    </row>
    <row r="140" spans="1:5" ht="12.75">
      <c r="A140" s="53" t="s">
        <v>79</v>
      </c>
      <c r="B140" s="54"/>
      <c r="C140" s="6">
        <f>SUM(C132:C139)</f>
        <v>3620.4</v>
      </c>
      <c r="D140" s="6">
        <f>SUM(D132:D139)</f>
        <v>342</v>
      </c>
      <c r="E140" s="6">
        <f>SUM(E132:E139)</f>
        <v>11795.2</v>
      </c>
    </row>
    <row r="141" spans="1:5" ht="12.75" customHeight="1">
      <c r="A141" s="55" t="s">
        <v>73</v>
      </c>
      <c r="B141" s="56"/>
      <c r="C141" s="10">
        <f>C140/1000</f>
        <v>3.6204</v>
      </c>
      <c r="D141" s="10">
        <f>D140/1000</f>
        <v>0.342</v>
      </c>
      <c r="E141" s="10">
        <f>E140/1000</f>
        <v>11.795200000000001</v>
      </c>
    </row>
    <row r="143" spans="1:5" ht="12.75">
      <c r="A143" s="49" t="s">
        <v>58</v>
      </c>
      <c r="B143" s="49"/>
      <c r="C143" s="49"/>
      <c r="D143" s="49"/>
      <c r="E143" s="49"/>
    </row>
    <row r="144" spans="1:5" ht="12.75">
      <c r="A144" s="52" t="s">
        <v>7</v>
      </c>
      <c r="B144" s="52"/>
      <c r="C144" s="23" t="s">
        <v>182</v>
      </c>
      <c r="D144" s="23" t="s">
        <v>9</v>
      </c>
      <c r="E144" s="23" t="s">
        <v>180</v>
      </c>
    </row>
    <row r="145" spans="1:5" ht="19.5">
      <c r="A145" s="25" t="s">
        <v>50</v>
      </c>
      <c r="B145" s="25" t="s">
        <v>74</v>
      </c>
      <c r="C145" s="15" t="s">
        <v>5</v>
      </c>
      <c r="D145" s="15" t="s">
        <v>204</v>
      </c>
      <c r="E145" s="15" t="s">
        <v>6</v>
      </c>
    </row>
    <row r="146" spans="1:5" ht="12.75">
      <c r="A146" s="48" t="s">
        <v>72</v>
      </c>
      <c r="B146" s="48"/>
      <c r="C146" s="9" t="s">
        <v>76</v>
      </c>
      <c r="D146" s="9" t="s">
        <v>76</v>
      </c>
      <c r="E146" s="9" t="s">
        <v>76</v>
      </c>
    </row>
    <row r="147" spans="1:5" ht="12.75">
      <c r="A147" s="34"/>
      <c r="B147" s="34"/>
      <c r="C147" s="32" t="s">
        <v>211</v>
      </c>
      <c r="D147" s="32" t="s">
        <v>211</v>
      </c>
      <c r="E147" s="32" t="s">
        <v>211</v>
      </c>
    </row>
    <row r="148" spans="1:5" ht="12.75">
      <c r="A148" s="27" t="s">
        <v>46</v>
      </c>
      <c r="B148" s="22" t="s">
        <v>99</v>
      </c>
      <c r="C148" s="4"/>
      <c r="D148" s="4"/>
      <c r="E148" s="4">
        <v>3000</v>
      </c>
    </row>
    <row r="149" spans="1:5" ht="12.75">
      <c r="A149" s="27"/>
      <c r="B149" s="22" t="s">
        <v>156</v>
      </c>
      <c r="C149" s="4"/>
      <c r="D149" s="4"/>
      <c r="E149" s="4"/>
    </row>
    <row r="150" spans="1:5" ht="12.75">
      <c r="A150" s="27"/>
      <c r="B150" s="22" t="s">
        <v>157</v>
      </c>
      <c r="C150" s="4"/>
      <c r="D150" s="4"/>
      <c r="E150" s="5"/>
    </row>
    <row r="151" spans="1:5" ht="12.75">
      <c r="A151" s="27"/>
      <c r="B151" s="22" t="s">
        <v>158</v>
      </c>
      <c r="C151" s="4"/>
      <c r="D151" s="4"/>
      <c r="E151" s="4"/>
    </row>
    <row r="152" spans="1:5" ht="12.75">
      <c r="A152" s="7"/>
      <c r="B152" s="22" t="s">
        <v>159</v>
      </c>
      <c r="C152" s="7"/>
      <c r="D152" s="7"/>
      <c r="E152" s="7"/>
    </row>
    <row r="153" spans="1:5" ht="12.75">
      <c r="A153" s="27" t="s">
        <v>167</v>
      </c>
      <c r="B153" s="22" t="s">
        <v>170</v>
      </c>
      <c r="C153" s="4"/>
      <c r="D153" s="4"/>
      <c r="E153" s="4">
        <v>2400</v>
      </c>
    </row>
    <row r="154" spans="1:5" ht="12.75">
      <c r="A154" s="27"/>
      <c r="B154" s="22" t="s">
        <v>168</v>
      </c>
      <c r="C154" s="4"/>
      <c r="D154" s="4"/>
      <c r="E154" s="4"/>
    </row>
    <row r="155" spans="1:5" ht="12.75">
      <c r="A155" s="27"/>
      <c r="B155" s="22" t="s">
        <v>169</v>
      </c>
      <c r="C155" s="4"/>
      <c r="D155" s="4"/>
      <c r="E155" s="4"/>
    </row>
    <row r="156" spans="1:5" ht="12.75">
      <c r="A156" s="27"/>
      <c r="B156" s="27"/>
      <c r="C156" s="4"/>
      <c r="D156" s="4"/>
      <c r="E156" s="4"/>
    </row>
    <row r="157" spans="1:5" ht="12.75">
      <c r="A157" s="27"/>
      <c r="B157" s="27"/>
      <c r="C157" s="4"/>
      <c r="D157" s="4"/>
      <c r="E157" s="4"/>
    </row>
    <row r="158" spans="1:5" ht="12.75">
      <c r="A158" s="53" t="s">
        <v>79</v>
      </c>
      <c r="B158" s="54"/>
      <c r="C158" s="6">
        <f>SUM(C148:C157)</f>
        <v>0</v>
      </c>
      <c r="D158" s="6">
        <f>SUM(D148:D157)</f>
        <v>0</v>
      </c>
      <c r="E158" s="6">
        <f>SUM(E148:E157)</f>
        <v>5400</v>
      </c>
    </row>
    <row r="159" spans="1:5" ht="12.75" customHeight="1">
      <c r="A159" s="55" t="s">
        <v>73</v>
      </c>
      <c r="B159" s="56"/>
      <c r="C159" s="4">
        <f>C158/1000</f>
        <v>0</v>
      </c>
      <c r="D159" s="4">
        <f>D158/1000</f>
        <v>0</v>
      </c>
      <c r="E159" s="4">
        <f>E158/1000</f>
        <v>5.4</v>
      </c>
    </row>
    <row r="161" spans="1:5" ht="12.75">
      <c r="A161" s="49" t="s">
        <v>68</v>
      </c>
      <c r="B161" s="49"/>
      <c r="C161" s="49"/>
      <c r="D161" s="49"/>
      <c r="E161" s="49"/>
    </row>
    <row r="162" spans="1:5" ht="12.75">
      <c r="A162" s="52" t="s">
        <v>7</v>
      </c>
      <c r="B162" s="52"/>
      <c r="C162" s="23" t="s">
        <v>182</v>
      </c>
      <c r="D162" s="23" t="s">
        <v>9</v>
      </c>
      <c r="E162" s="23" t="s">
        <v>180</v>
      </c>
    </row>
    <row r="163" spans="1:5" ht="19.5">
      <c r="A163" s="25" t="s">
        <v>50</v>
      </c>
      <c r="B163" s="25" t="s">
        <v>74</v>
      </c>
      <c r="C163" s="15" t="s">
        <v>5</v>
      </c>
      <c r="D163" s="15" t="s">
        <v>204</v>
      </c>
      <c r="E163" s="15" t="s">
        <v>6</v>
      </c>
    </row>
    <row r="164" spans="1:5" ht="12.75">
      <c r="A164" s="48" t="s">
        <v>72</v>
      </c>
      <c r="B164" s="48"/>
      <c r="C164" s="9" t="s">
        <v>76</v>
      </c>
      <c r="D164" s="9" t="s">
        <v>76</v>
      </c>
      <c r="E164" s="9" t="s">
        <v>76</v>
      </c>
    </row>
    <row r="165" spans="1:5" ht="12.75">
      <c r="A165" s="34"/>
      <c r="B165" s="34"/>
      <c r="C165" s="32" t="s">
        <v>211</v>
      </c>
      <c r="D165" s="32" t="s">
        <v>211</v>
      </c>
      <c r="E165" s="32" t="s">
        <v>211</v>
      </c>
    </row>
    <row r="166" spans="1:5" ht="12.75">
      <c r="A166" s="27" t="s">
        <v>61</v>
      </c>
      <c r="B166" s="22" t="s">
        <v>125</v>
      </c>
      <c r="C166" s="16"/>
      <c r="D166" s="16"/>
      <c r="E166" s="16">
        <v>5141.5</v>
      </c>
    </row>
    <row r="167" spans="1:5" ht="12.75">
      <c r="A167" s="27" t="s">
        <v>62</v>
      </c>
      <c r="B167" s="22" t="s">
        <v>126</v>
      </c>
      <c r="C167" s="16">
        <v>5354.4</v>
      </c>
      <c r="D167" s="16"/>
      <c r="E167" s="16"/>
    </row>
    <row r="168" spans="1:5" ht="12.75">
      <c r="A168" s="43" t="s">
        <v>195</v>
      </c>
      <c r="B168" s="44" t="s">
        <v>196</v>
      </c>
      <c r="C168" s="41"/>
      <c r="D168" s="41"/>
      <c r="E168" s="41">
        <v>2361</v>
      </c>
    </row>
    <row r="169" spans="1:5" ht="12.75">
      <c r="A169" s="27"/>
      <c r="B169" s="27"/>
      <c r="C169" s="16"/>
      <c r="D169" s="16"/>
      <c r="E169" s="16"/>
    </row>
    <row r="170" spans="1:5" ht="12.75">
      <c r="A170" s="27"/>
      <c r="B170" s="27"/>
      <c r="C170" s="16"/>
      <c r="D170" s="16"/>
      <c r="E170" s="16"/>
    </row>
    <row r="171" spans="1:5" ht="12.75">
      <c r="A171" s="53" t="s">
        <v>79</v>
      </c>
      <c r="B171" s="54"/>
      <c r="C171" s="6">
        <f>SUM(C166:C170)</f>
        <v>5354.4</v>
      </c>
      <c r="D171" s="6">
        <f>SUM(D166:D170)</f>
        <v>0</v>
      </c>
      <c r="E171" s="6">
        <f>SUM(E166:E170)</f>
        <v>7502.5</v>
      </c>
    </row>
    <row r="172" spans="1:5" ht="12.75" customHeight="1">
      <c r="A172" s="55" t="s">
        <v>73</v>
      </c>
      <c r="B172" s="56"/>
      <c r="C172" s="10">
        <f>C171/1000</f>
        <v>5.3544</v>
      </c>
      <c r="D172" s="10">
        <f>D171/1000</f>
        <v>0</v>
      </c>
      <c r="E172" s="10">
        <f>E171/1000</f>
        <v>7.5025</v>
      </c>
    </row>
    <row r="174" spans="1:5" ht="12.75">
      <c r="A174" s="49" t="s">
        <v>67</v>
      </c>
      <c r="B174" s="49"/>
      <c r="C174" s="49"/>
      <c r="D174" s="49"/>
      <c r="E174" s="49"/>
    </row>
    <row r="175" spans="1:5" ht="12.75">
      <c r="A175" s="52" t="s">
        <v>7</v>
      </c>
      <c r="B175" s="52"/>
      <c r="C175" s="23" t="s">
        <v>182</v>
      </c>
      <c r="D175" s="23" t="s">
        <v>9</v>
      </c>
      <c r="E175" s="23" t="s">
        <v>180</v>
      </c>
    </row>
    <row r="176" spans="1:5" ht="19.5">
      <c r="A176" s="25" t="s">
        <v>50</v>
      </c>
      <c r="B176" s="25" t="s">
        <v>74</v>
      </c>
      <c r="C176" s="15" t="s">
        <v>5</v>
      </c>
      <c r="D176" s="15" t="s">
        <v>204</v>
      </c>
      <c r="E176" s="15" t="s">
        <v>6</v>
      </c>
    </row>
    <row r="177" spans="1:5" ht="12.75">
      <c r="A177" s="48" t="s">
        <v>72</v>
      </c>
      <c r="B177" s="48"/>
      <c r="C177" s="9" t="s">
        <v>76</v>
      </c>
      <c r="D177" s="9" t="s">
        <v>76</v>
      </c>
      <c r="E177" s="9" t="s">
        <v>76</v>
      </c>
    </row>
    <row r="178" spans="1:5" ht="12.75">
      <c r="A178" s="34"/>
      <c r="B178" s="34"/>
      <c r="C178" s="32" t="s">
        <v>211</v>
      </c>
      <c r="D178" s="32" t="s">
        <v>211</v>
      </c>
      <c r="E178" s="32" t="s">
        <v>211</v>
      </c>
    </row>
    <row r="179" spans="1:5" ht="12.75">
      <c r="A179" s="27" t="s">
        <v>24</v>
      </c>
      <c r="B179" s="22" t="s">
        <v>102</v>
      </c>
      <c r="C179" s="16"/>
      <c r="D179" s="16"/>
      <c r="E179" s="16">
        <v>608.8</v>
      </c>
    </row>
    <row r="180" spans="1:5" ht="12.75">
      <c r="A180" s="27" t="s">
        <v>25</v>
      </c>
      <c r="B180" s="22" t="s">
        <v>103</v>
      </c>
      <c r="C180" s="18"/>
      <c r="D180" s="18"/>
      <c r="E180" s="18">
        <v>195.7</v>
      </c>
    </row>
    <row r="181" spans="1:5" ht="12.75">
      <c r="A181" s="27" t="s">
        <v>26</v>
      </c>
      <c r="B181" s="22" t="s">
        <v>104</v>
      </c>
      <c r="C181" s="18"/>
      <c r="D181" s="18"/>
      <c r="E181" s="18">
        <v>369</v>
      </c>
    </row>
    <row r="182" spans="1:5" ht="12.75">
      <c r="A182" s="27" t="s">
        <v>27</v>
      </c>
      <c r="B182" s="22" t="s">
        <v>105</v>
      </c>
      <c r="C182" s="18"/>
      <c r="D182" s="18"/>
      <c r="E182" s="18">
        <v>203.4</v>
      </c>
    </row>
    <row r="183" spans="1:5" ht="12.75">
      <c r="A183" s="27" t="s">
        <v>42</v>
      </c>
      <c r="B183" s="22" t="s">
        <v>106</v>
      </c>
      <c r="C183" s="18"/>
      <c r="D183" s="18"/>
      <c r="E183" s="18">
        <v>1000</v>
      </c>
    </row>
    <row r="184" spans="1:5" ht="12.75">
      <c r="A184" s="27" t="s">
        <v>85</v>
      </c>
      <c r="B184" s="22" t="s">
        <v>107</v>
      </c>
      <c r="C184" s="18"/>
      <c r="D184" s="18"/>
      <c r="E184" s="18">
        <v>564.6</v>
      </c>
    </row>
    <row r="185" spans="1:5" ht="12.75">
      <c r="A185" s="27" t="s">
        <v>153</v>
      </c>
      <c r="B185" s="22" t="s">
        <v>154</v>
      </c>
      <c r="C185" s="18"/>
      <c r="D185" s="18"/>
      <c r="E185" s="18">
        <v>2600</v>
      </c>
    </row>
    <row r="186" spans="1:5" ht="12.75">
      <c r="A186" s="27"/>
      <c r="B186" s="22" t="s">
        <v>177</v>
      </c>
      <c r="C186" s="18"/>
      <c r="D186" s="18"/>
      <c r="E186" s="18"/>
    </row>
    <row r="187" spans="1:5" ht="12.75">
      <c r="A187" s="27"/>
      <c r="B187" s="22" t="s">
        <v>203</v>
      </c>
      <c r="C187" s="18"/>
      <c r="D187" s="18"/>
      <c r="E187" s="18"/>
    </row>
    <row r="188" spans="1:5" ht="12.75">
      <c r="A188" s="27" t="s">
        <v>171</v>
      </c>
      <c r="B188" s="22" t="s">
        <v>162</v>
      </c>
      <c r="C188" s="18"/>
      <c r="D188" s="18"/>
      <c r="E188" s="18">
        <v>600</v>
      </c>
    </row>
    <row r="189" spans="1:5" ht="12.75">
      <c r="A189" s="27" t="s">
        <v>172</v>
      </c>
      <c r="B189" s="22" t="s">
        <v>173</v>
      </c>
      <c r="C189" s="16"/>
      <c r="D189" s="16"/>
      <c r="E189" s="16">
        <v>1100</v>
      </c>
    </row>
    <row r="190" spans="1:5" ht="12.75">
      <c r="A190" s="27" t="s">
        <v>174</v>
      </c>
      <c r="B190" s="22" t="s">
        <v>161</v>
      </c>
      <c r="C190" s="16"/>
      <c r="D190" s="16"/>
      <c r="E190" s="16">
        <v>400</v>
      </c>
    </row>
    <row r="191" spans="1:5" ht="12.75">
      <c r="A191" s="27" t="s">
        <v>175</v>
      </c>
      <c r="B191" s="22" t="s">
        <v>176</v>
      </c>
      <c r="C191" s="16"/>
      <c r="D191" s="16"/>
      <c r="E191" s="16">
        <v>500</v>
      </c>
    </row>
    <row r="192" spans="1:5" ht="12.75">
      <c r="A192" s="43" t="s">
        <v>188</v>
      </c>
      <c r="B192" s="44" t="s">
        <v>207</v>
      </c>
      <c r="C192" s="16"/>
      <c r="D192" s="16">
        <v>600</v>
      </c>
      <c r="E192" s="16"/>
    </row>
    <row r="193" spans="1:5" ht="12.75">
      <c r="A193" s="43" t="s">
        <v>189</v>
      </c>
      <c r="B193" s="44" t="s">
        <v>208</v>
      </c>
      <c r="C193" s="16"/>
      <c r="D193" s="16">
        <v>375</v>
      </c>
      <c r="E193" s="16"/>
    </row>
    <row r="194" spans="1:5" ht="12.75">
      <c r="A194" s="43" t="s">
        <v>190</v>
      </c>
      <c r="B194" s="44" t="s">
        <v>199</v>
      </c>
      <c r="C194" s="16"/>
      <c r="D194" s="16"/>
      <c r="E194" s="16">
        <v>231.7</v>
      </c>
    </row>
    <row r="195" spans="1:5" ht="12.75">
      <c r="A195" s="45" t="s">
        <v>191</v>
      </c>
      <c r="B195" s="46" t="s">
        <v>200</v>
      </c>
      <c r="C195" s="4"/>
      <c r="D195" s="4"/>
      <c r="E195" s="4">
        <v>100</v>
      </c>
    </row>
    <row r="196" spans="1:5" ht="12.75">
      <c r="A196" s="45" t="s">
        <v>192</v>
      </c>
      <c r="B196" s="46" t="s">
        <v>209</v>
      </c>
      <c r="C196" s="10"/>
      <c r="D196" s="10">
        <v>600</v>
      </c>
      <c r="E196" s="10"/>
    </row>
    <row r="197" spans="1:5" ht="12.75">
      <c r="A197" s="43" t="s">
        <v>193</v>
      </c>
      <c r="B197" s="44" t="s">
        <v>194</v>
      </c>
      <c r="C197" s="39"/>
      <c r="D197" s="39"/>
      <c r="E197" s="10">
        <v>225</v>
      </c>
    </row>
    <row r="198" spans="2:5" ht="12.75">
      <c r="B198" s="7"/>
      <c r="C198" s="7"/>
      <c r="D198" s="7"/>
      <c r="E198" s="7"/>
    </row>
    <row r="199" spans="1:5" ht="12.75">
      <c r="A199" s="53" t="s">
        <v>79</v>
      </c>
      <c r="B199" s="54"/>
      <c r="C199" s="6">
        <f>SUM(C179:C198)</f>
        <v>0</v>
      </c>
      <c r="D199" s="6">
        <f>SUM(D179:D198)</f>
        <v>1575</v>
      </c>
      <c r="E199" s="6">
        <f>SUM(E179:E198)</f>
        <v>8698.2</v>
      </c>
    </row>
    <row r="200" spans="1:5" ht="12.75" customHeight="1">
      <c r="A200" s="55" t="s">
        <v>73</v>
      </c>
      <c r="B200" s="56"/>
      <c r="C200" s="10">
        <f>C199/1000</f>
        <v>0</v>
      </c>
      <c r="D200" s="10">
        <f>D199/1000</f>
        <v>1.575</v>
      </c>
      <c r="E200" s="10">
        <f>E199/1000</f>
        <v>8.6982</v>
      </c>
    </row>
    <row r="202" spans="1:5" ht="12.75">
      <c r="A202" s="49" t="s">
        <v>69</v>
      </c>
      <c r="B202" s="49"/>
      <c r="C202" s="49"/>
      <c r="D202" s="49"/>
      <c r="E202" s="49"/>
    </row>
    <row r="203" spans="1:5" ht="12.75">
      <c r="A203" s="52" t="s">
        <v>7</v>
      </c>
      <c r="B203" s="52"/>
      <c r="C203" s="23" t="s">
        <v>182</v>
      </c>
      <c r="D203" s="23" t="s">
        <v>9</v>
      </c>
      <c r="E203" s="23" t="s">
        <v>180</v>
      </c>
    </row>
    <row r="204" spans="1:5" ht="19.5">
      <c r="A204" s="25" t="s">
        <v>50</v>
      </c>
      <c r="B204" s="25" t="s">
        <v>74</v>
      </c>
      <c r="C204" s="15" t="s">
        <v>5</v>
      </c>
      <c r="D204" s="15" t="s">
        <v>204</v>
      </c>
      <c r="E204" s="15" t="s">
        <v>6</v>
      </c>
    </row>
    <row r="205" spans="1:5" ht="12.75">
      <c r="A205" s="48" t="s">
        <v>72</v>
      </c>
      <c r="B205" s="48"/>
      <c r="C205" s="9" t="s">
        <v>76</v>
      </c>
      <c r="D205" s="9" t="s">
        <v>76</v>
      </c>
      <c r="E205" s="9" t="s">
        <v>76</v>
      </c>
    </row>
    <row r="206" spans="1:5" ht="12.75">
      <c r="A206" s="34"/>
      <c r="B206" s="34"/>
      <c r="C206" s="32" t="s">
        <v>211</v>
      </c>
      <c r="D206" s="32" t="s">
        <v>211</v>
      </c>
      <c r="E206" s="32" t="s">
        <v>211</v>
      </c>
    </row>
    <row r="207" spans="1:5" ht="12.75">
      <c r="A207" s="27" t="s">
        <v>70</v>
      </c>
      <c r="B207" s="22" t="s">
        <v>100</v>
      </c>
      <c r="C207" s="16"/>
      <c r="D207" s="16"/>
      <c r="E207" s="16">
        <v>3928.5</v>
      </c>
    </row>
    <row r="208" spans="1:5" ht="12.75">
      <c r="A208" s="27" t="s">
        <v>71</v>
      </c>
      <c r="B208" s="22" t="s">
        <v>152</v>
      </c>
      <c r="C208" s="16"/>
      <c r="D208" s="16"/>
      <c r="E208" s="16">
        <f>(700+390)*1.5*2</f>
        <v>3270</v>
      </c>
    </row>
    <row r="209" spans="1:5" ht="12.75">
      <c r="A209" s="27" t="s">
        <v>82</v>
      </c>
      <c r="B209" s="22" t="s">
        <v>100</v>
      </c>
      <c r="C209" s="16"/>
      <c r="D209" s="16"/>
      <c r="E209" s="16"/>
    </row>
    <row r="210" spans="1:5" ht="12.75">
      <c r="A210" s="27" t="s">
        <v>84</v>
      </c>
      <c r="B210" s="22" t="s">
        <v>101</v>
      </c>
      <c r="C210" s="16"/>
      <c r="D210" s="16"/>
      <c r="E210" s="18">
        <f>2000*1.5*2</f>
        <v>6000</v>
      </c>
    </row>
    <row r="211" spans="1:5" ht="12.75">
      <c r="A211" s="27"/>
      <c r="B211" s="7"/>
      <c r="C211" s="16"/>
      <c r="D211" s="16"/>
      <c r="E211" s="16"/>
    </row>
    <row r="212" spans="1:5" ht="12.75">
      <c r="A212" s="27"/>
      <c r="B212" s="22"/>
      <c r="C212" s="16"/>
      <c r="D212" s="16"/>
      <c r="E212" s="16"/>
    </row>
    <row r="213" spans="1:5" ht="12.75">
      <c r="A213" s="53" t="s">
        <v>79</v>
      </c>
      <c r="B213" s="54"/>
      <c r="C213" s="6">
        <f>SUM(C207:C212)</f>
        <v>0</v>
      </c>
      <c r="D213" s="6">
        <f>SUM(D207:D212)</f>
        <v>0</v>
      </c>
      <c r="E213" s="6">
        <f>SUM(E207:E212)</f>
        <v>13198.5</v>
      </c>
    </row>
    <row r="214" spans="1:5" ht="12.75" customHeight="1">
      <c r="A214" s="55" t="s">
        <v>73</v>
      </c>
      <c r="B214" s="56"/>
      <c r="C214" s="10">
        <f>C213/1000</f>
        <v>0</v>
      </c>
      <c r="D214" s="10">
        <f>D213/1000</f>
        <v>0</v>
      </c>
      <c r="E214" s="10">
        <f>E213/1000</f>
        <v>13.1985</v>
      </c>
    </row>
    <row r="215" ht="13.5" thickBot="1"/>
    <row r="216" spans="1:5" ht="30.75" customHeight="1" thickBot="1">
      <c r="A216" s="50" t="s">
        <v>205</v>
      </c>
      <c r="B216" s="51"/>
      <c r="C216" s="47">
        <f>C214+C200+C172+C159+C141+C125+C110+C95+C79+C57+C42+C29</f>
        <v>137.25743</v>
      </c>
      <c r="D216" s="47">
        <f>D214+D200+D172+D159+D141+D125+D110+D95+D79+D57+D42+D29</f>
        <v>6.778</v>
      </c>
      <c r="E216" s="47">
        <f>E214+E200+E172+E159+E141+E125+E110+E95+E79+E57+E42+E29</f>
        <v>96.39240000000001</v>
      </c>
    </row>
  </sheetData>
  <sheetProtection/>
  <mergeCells count="62">
    <mergeCell ref="A172:B172"/>
    <mergeCell ref="A199:B199"/>
    <mergeCell ref="A200:B200"/>
    <mergeCell ref="A213:B213"/>
    <mergeCell ref="A214:B214"/>
    <mergeCell ref="A202:E202"/>
    <mergeCell ref="A203:B203"/>
    <mergeCell ref="A29:B29"/>
    <mergeCell ref="A41:B41"/>
    <mergeCell ref="A42:B42"/>
    <mergeCell ref="A56:B56"/>
    <mergeCell ref="A57:B57"/>
    <mergeCell ref="A78:B78"/>
    <mergeCell ref="A31:E31"/>
    <mergeCell ref="A32:B32"/>
    <mergeCell ref="A34:B34"/>
    <mergeCell ref="A44:E44"/>
    <mergeCell ref="A1:E1"/>
    <mergeCell ref="A3:E3"/>
    <mergeCell ref="A4:B4"/>
    <mergeCell ref="A6:B6"/>
    <mergeCell ref="A28:B28"/>
    <mergeCell ref="A45:B45"/>
    <mergeCell ref="A47:B47"/>
    <mergeCell ref="A59:E59"/>
    <mergeCell ref="A60:B60"/>
    <mergeCell ref="A62:B62"/>
    <mergeCell ref="A81:E81"/>
    <mergeCell ref="A82:B82"/>
    <mergeCell ref="A84:B84"/>
    <mergeCell ref="A79:B79"/>
    <mergeCell ref="A97:E97"/>
    <mergeCell ref="A98:B98"/>
    <mergeCell ref="A100:B100"/>
    <mergeCell ref="A94:B94"/>
    <mergeCell ref="A95:B95"/>
    <mergeCell ref="A109:B109"/>
    <mergeCell ref="A112:E112"/>
    <mergeCell ref="A113:B113"/>
    <mergeCell ref="A115:B115"/>
    <mergeCell ref="A110:B110"/>
    <mergeCell ref="A124:B124"/>
    <mergeCell ref="A125:B125"/>
    <mergeCell ref="A127:E127"/>
    <mergeCell ref="A128:B128"/>
    <mergeCell ref="A130:B130"/>
    <mergeCell ref="A143:E143"/>
    <mergeCell ref="A140:B140"/>
    <mergeCell ref="A141:B141"/>
    <mergeCell ref="A144:B144"/>
    <mergeCell ref="A146:B146"/>
    <mergeCell ref="A161:E161"/>
    <mergeCell ref="A162:B162"/>
    <mergeCell ref="A158:B158"/>
    <mergeCell ref="A159:B159"/>
    <mergeCell ref="A164:B164"/>
    <mergeCell ref="A174:E174"/>
    <mergeCell ref="A216:B216"/>
    <mergeCell ref="A205:B205"/>
    <mergeCell ref="A175:B175"/>
    <mergeCell ref="A177:B177"/>
    <mergeCell ref="A171:B171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11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V1" sqref="V1"/>
      <selection pane="bottomLeft" activeCell="A16" sqref="A16"/>
      <selection pane="bottomRight" activeCell="E1" sqref="E1:E16384"/>
    </sheetView>
  </sheetViews>
  <sheetFormatPr defaultColWidth="9.140625" defaultRowHeight="12.75"/>
  <cols>
    <col min="1" max="1" width="8.28125" style="0" customWidth="1"/>
    <col min="2" max="2" width="20.140625" style="0" customWidth="1"/>
    <col min="3" max="4" width="15.7109375" style="0" customWidth="1"/>
  </cols>
  <sheetData>
    <row r="1" spans="1:4" ht="36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58</v>
      </c>
      <c r="B3" s="60"/>
      <c r="C3" s="60"/>
      <c r="D3" s="60"/>
    </row>
    <row r="4" spans="1:4" s="14" customFormat="1" ht="28.5" customHeight="1">
      <c r="A4" s="52" t="s">
        <v>7</v>
      </c>
      <c r="B4" s="52"/>
      <c r="C4" s="23" t="s">
        <v>8</v>
      </c>
      <c r="D4" s="23" t="s">
        <v>9</v>
      </c>
    </row>
    <row r="5" spans="1:4" s="14" customFormat="1" ht="29.25" customHeight="1">
      <c r="A5" s="25" t="s">
        <v>50</v>
      </c>
      <c r="B5" s="25" t="s">
        <v>74</v>
      </c>
      <c r="C5" s="15" t="s">
        <v>5</v>
      </c>
      <c r="D5" s="15" t="s">
        <v>6</v>
      </c>
    </row>
    <row r="6" spans="1:4" s="13" customFormat="1" ht="12" customHeight="1">
      <c r="A6" s="48" t="s">
        <v>72</v>
      </c>
      <c r="B6" s="48"/>
      <c r="C6" s="8" t="s">
        <v>76</v>
      </c>
      <c r="D6" s="8" t="s">
        <v>76</v>
      </c>
    </row>
    <row r="7" spans="1:4" s="20" customFormat="1" ht="12" customHeight="1">
      <c r="A7" s="30"/>
      <c r="B7" s="30"/>
      <c r="C7" s="34" t="s">
        <v>185</v>
      </c>
      <c r="D7" s="34" t="s">
        <v>185</v>
      </c>
    </row>
    <row r="8" spans="1:4" ht="12.75">
      <c r="A8" s="27" t="s">
        <v>46</v>
      </c>
      <c r="B8" s="22" t="s">
        <v>99</v>
      </c>
      <c r="C8" s="4"/>
      <c r="D8" s="4">
        <v>3000</v>
      </c>
    </row>
    <row r="9" spans="1:4" ht="12.75">
      <c r="A9" s="27"/>
      <c r="B9" s="22" t="s">
        <v>156</v>
      </c>
      <c r="C9" s="4"/>
      <c r="D9" s="4"/>
    </row>
    <row r="10" spans="1:4" ht="12.75">
      <c r="A10" s="27"/>
      <c r="B10" s="22" t="s">
        <v>157</v>
      </c>
      <c r="C10" s="4"/>
      <c r="D10" s="5"/>
    </row>
    <row r="11" spans="1:4" ht="12.75">
      <c r="A11" s="27"/>
      <c r="B11" s="22" t="s">
        <v>158</v>
      </c>
      <c r="C11" s="4"/>
      <c r="D11" s="4"/>
    </row>
    <row r="12" spans="1:4" ht="12.75">
      <c r="A12" s="7"/>
      <c r="B12" s="22" t="s">
        <v>159</v>
      </c>
      <c r="C12" s="7"/>
      <c r="D12" s="7"/>
    </row>
    <row r="13" spans="1:4" ht="12.75">
      <c r="A13" s="27" t="s">
        <v>167</v>
      </c>
      <c r="B13" s="22" t="s">
        <v>170</v>
      </c>
      <c r="C13" s="4"/>
      <c r="D13" s="4">
        <v>2400</v>
      </c>
    </row>
    <row r="14" spans="1:4" ht="12.75">
      <c r="A14" s="27"/>
      <c r="B14" s="22" t="s">
        <v>168</v>
      </c>
      <c r="C14" s="4"/>
      <c r="D14" s="4"/>
    </row>
    <row r="15" spans="1:4" ht="12.75">
      <c r="A15" s="27"/>
      <c r="B15" s="22" t="s">
        <v>169</v>
      </c>
      <c r="C15" s="4"/>
      <c r="D15" s="4"/>
    </row>
    <row r="16" spans="1:4" ht="12.75">
      <c r="A16" s="27"/>
      <c r="B16" s="27"/>
      <c r="C16" s="4"/>
      <c r="D16" s="4"/>
    </row>
    <row r="17" spans="1:4" ht="12.75">
      <c r="A17" s="27"/>
      <c r="B17" s="27"/>
      <c r="C17" s="4"/>
      <c r="D17" s="4"/>
    </row>
    <row r="18" spans="1:4" ht="12.75">
      <c r="A18" s="27"/>
      <c r="B18" s="27"/>
      <c r="C18" s="4"/>
      <c r="D18" s="4"/>
    </row>
    <row r="19" spans="1:4" ht="12.75">
      <c r="A19" s="27"/>
      <c r="B19" s="27"/>
      <c r="C19" s="4"/>
      <c r="D19" s="4"/>
    </row>
    <row r="20" spans="1:4" ht="12.75">
      <c r="A20" s="27"/>
      <c r="B20" s="27"/>
      <c r="C20" s="4"/>
      <c r="D20" s="4"/>
    </row>
    <row r="21" spans="1:4" s="1" customFormat="1" ht="15.75" customHeight="1">
      <c r="A21" s="61" t="s">
        <v>79</v>
      </c>
      <c r="B21" s="61"/>
      <c r="C21" s="6">
        <f>SUM(C8:C20)</f>
        <v>0</v>
      </c>
      <c r="D21" s="6">
        <f>SUM(D8:D20)</f>
        <v>5400</v>
      </c>
    </row>
    <row r="22" spans="1:4" s="1" customFormat="1" ht="18" customHeight="1">
      <c r="A22" s="62" t="s">
        <v>73</v>
      </c>
      <c r="B22" s="62"/>
      <c r="C22" s="4">
        <f>C21/1000</f>
        <v>0</v>
      </c>
      <c r="D22" s="4">
        <f>D21/1000</f>
        <v>5.4</v>
      </c>
    </row>
  </sheetData>
  <sheetProtection/>
  <mergeCells count="6">
    <mergeCell ref="A4:B4"/>
    <mergeCell ref="A21:B21"/>
    <mergeCell ref="A22:B22"/>
    <mergeCell ref="A1:D1"/>
    <mergeCell ref="A3:D3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1" sqref="A21"/>
      <selection pane="bottomRight" activeCell="E1" sqref="E1:E16384"/>
    </sheetView>
  </sheetViews>
  <sheetFormatPr defaultColWidth="9.140625" defaultRowHeight="12.75"/>
  <cols>
    <col min="1" max="1" width="6.7109375" style="0" customWidth="1"/>
    <col min="2" max="2" width="17.57421875" style="0" customWidth="1"/>
    <col min="3" max="4" width="15.7109375" style="0" customWidth="1"/>
    <col min="5" max="5" width="9.421875" style="0" bestFit="1" customWidth="1"/>
  </cols>
  <sheetData>
    <row r="1" spans="1:4" ht="42.75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68</v>
      </c>
      <c r="B3" s="60"/>
      <c r="C3" s="60"/>
      <c r="D3" s="60"/>
    </row>
    <row r="4" spans="1:4" s="14" customFormat="1" ht="28.5" customHeight="1">
      <c r="A4" s="52" t="s">
        <v>7</v>
      </c>
      <c r="B4" s="52"/>
      <c r="C4" s="23" t="s">
        <v>8</v>
      </c>
      <c r="D4" s="23" t="s">
        <v>9</v>
      </c>
    </row>
    <row r="5" spans="1:4" s="14" customFormat="1" ht="28.5" customHeight="1">
      <c r="A5" s="25" t="s">
        <v>50</v>
      </c>
      <c r="B5" s="25" t="s">
        <v>74</v>
      </c>
      <c r="C5" s="15" t="s">
        <v>5</v>
      </c>
      <c r="D5" s="15" t="s">
        <v>6</v>
      </c>
    </row>
    <row r="6" spans="1:4" s="13" customFormat="1" ht="15" customHeight="1">
      <c r="A6" s="48" t="s">
        <v>72</v>
      </c>
      <c r="B6" s="48"/>
      <c r="C6" s="8" t="s">
        <v>76</v>
      </c>
      <c r="D6" s="8" t="s">
        <v>76</v>
      </c>
    </row>
    <row r="7" spans="1:4" s="20" customFormat="1" ht="14.25" customHeight="1">
      <c r="A7" s="30"/>
      <c r="B7" s="30"/>
      <c r="C7" s="34" t="s">
        <v>86</v>
      </c>
      <c r="D7" s="34" t="s">
        <v>86</v>
      </c>
    </row>
    <row r="8" spans="1:5" ht="12.75">
      <c r="A8" s="27" t="s">
        <v>61</v>
      </c>
      <c r="B8" s="22" t="s">
        <v>125</v>
      </c>
      <c r="C8" s="16"/>
      <c r="D8" s="16">
        <v>5141.5</v>
      </c>
      <c r="E8" s="1"/>
    </row>
    <row r="9" spans="1:5" ht="12.75">
      <c r="A9" s="27" t="s">
        <v>62</v>
      </c>
      <c r="B9" s="22" t="s">
        <v>126</v>
      </c>
      <c r="C9" s="16">
        <v>5354.4</v>
      </c>
      <c r="D9" s="16"/>
      <c r="E9" s="42"/>
    </row>
    <row r="10" spans="1:5" ht="12.75">
      <c r="A10" s="35" t="s">
        <v>195</v>
      </c>
      <c r="B10" s="36" t="s">
        <v>196</v>
      </c>
      <c r="C10" s="41"/>
      <c r="D10" s="41">
        <v>2361</v>
      </c>
      <c r="E10" s="42"/>
    </row>
    <row r="11" spans="1:4" ht="12.75">
      <c r="A11" s="27"/>
      <c r="B11" s="27"/>
      <c r="C11" s="16"/>
      <c r="D11" s="16"/>
    </row>
    <row r="12" spans="1:4" ht="12.75">
      <c r="A12" s="27"/>
      <c r="B12" s="27"/>
      <c r="C12" s="16"/>
      <c r="D12" s="16"/>
    </row>
    <row r="13" spans="1:4" ht="12.75">
      <c r="A13" s="27"/>
      <c r="B13" s="27"/>
      <c r="C13" s="16"/>
      <c r="D13" s="16"/>
    </row>
    <row r="14" spans="1:4" ht="12.75">
      <c r="A14" s="27"/>
      <c r="B14" s="27"/>
      <c r="C14" s="16"/>
      <c r="D14" s="16"/>
    </row>
    <row r="15" spans="1:4" ht="12.75">
      <c r="A15" s="27"/>
      <c r="B15" s="27"/>
      <c r="C15" s="16" t="s">
        <v>197</v>
      </c>
      <c r="D15" s="16"/>
    </row>
    <row r="16" spans="1:4" ht="12.75">
      <c r="A16" s="27"/>
      <c r="B16" s="27"/>
      <c r="C16" s="16"/>
      <c r="D16" s="16"/>
    </row>
    <row r="17" spans="1:4" ht="12.75">
      <c r="A17" s="27"/>
      <c r="B17" s="27"/>
      <c r="C17" s="16"/>
      <c r="D17" s="16"/>
    </row>
    <row r="18" spans="1:4" ht="12.75">
      <c r="A18" s="27"/>
      <c r="B18" s="27"/>
      <c r="C18" s="16"/>
      <c r="D18" s="16"/>
    </row>
    <row r="19" spans="1:4" ht="12.75">
      <c r="A19" s="27"/>
      <c r="B19" s="27"/>
      <c r="C19" s="16"/>
      <c r="D19" s="16"/>
    </row>
    <row r="20" spans="1:4" ht="12.75">
      <c r="A20" s="27"/>
      <c r="B20" s="27"/>
      <c r="C20" s="16"/>
      <c r="D20" s="16"/>
    </row>
    <row r="21" spans="1:4" s="1" customFormat="1" ht="15.75" customHeight="1">
      <c r="A21" s="61" t="s">
        <v>79</v>
      </c>
      <c r="B21" s="61"/>
      <c r="C21" s="6">
        <f>SUM(C8:C20)</f>
        <v>5354.4</v>
      </c>
      <c r="D21" s="6">
        <f>SUM(D8:D20)</f>
        <v>7502.5</v>
      </c>
    </row>
    <row r="22" spans="1:4" s="11" customFormat="1" ht="18" customHeight="1">
      <c r="A22" s="62" t="s">
        <v>73</v>
      </c>
      <c r="B22" s="62"/>
      <c r="C22" s="10">
        <f>C21/1000</f>
        <v>5.3544</v>
      </c>
      <c r="D22" s="10">
        <f>D21/1000</f>
        <v>7.5025</v>
      </c>
    </row>
  </sheetData>
  <sheetProtection/>
  <mergeCells count="6">
    <mergeCell ref="A4:B4"/>
    <mergeCell ref="A6:B6"/>
    <mergeCell ref="A21:B21"/>
    <mergeCell ref="A22:B2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view="pageBreakPreview" zoomScale="125" zoomScaleSheetLayoutView="125" workbookViewId="0" topLeftCell="A1">
      <pane xSplit="1" ySplit="5" topLeftCell="B11" activePane="bottomRight" state="frozen"/>
      <selection pane="topLeft" activeCell="A1" sqref="A1"/>
      <selection pane="topRight" activeCell="Q1" sqref="Q1"/>
      <selection pane="bottomLeft" activeCell="A21" sqref="A21"/>
      <selection pane="bottomRight" activeCell="E1" sqref="E1:E16384"/>
    </sheetView>
  </sheetViews>
  <sheetFormatPr defaultColWidth="9.140625" defaultRowHeight="12.75"/>
  <cols>
    <col min="1" max="1" width="5.7109375" style="0" customWidth="1"/>
    <col min="2" max="2" width="27.00390625" style="0" customWidth="1"/>
    <col min="3" max="4" width="15.7109375" style="0" customWidth="1"/>
  </cols>
  <sheetData>
    <row r="1" spans="1:4" ht="36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67</v>
      </c>
      <c r="B3" s="60"/>
      <c r="C3" s="60"/>
      <c r="D3" s="60"/>
    </row>
    <row r="4" spans="1:4" s="14" customFormat="1" ht="28.5" customHeight="1">
      <c r="A4" s="52" t="s">
        <v>7</v>
      </c>
      <c r="B4" s="52"/>
      <c r="C4" s="23" t="s">
        <v>8</v>
      </c>
      <c r="D4" s="23" t="s">
        <v>180</v>
      </c>
    </row>
    <row r="5" spans="1:4" s="14" customFormat="1" ht="33" customHeight="1">
      <c r="A5" s="25" t="s">
        <v>50</v>
      </c>
      <c r="B5" s="25" t="s">
        <v>74</v>
      </c>
      <c r="C5" s="29" t="s">
        <v>5</v>
      </c>
      <c r="D5" s="29" t="s">
        <v>6</v>
      </c>
    </row>
    <row r="6" spans="1:4" s="13" customFormat="1" ht="12" customHeight="1">
      <c r="A6" s="48" t="s">
        <v>72</v>
      </c>
      <c r="B6" s="48"/>
      <c r="C6" s="8" t="s">
        <v>76</v>
      </c>
      <c r="D6" s="8" t="s">
        <v>76</v>
      </c>
    </row>
    <row r="7" spans="1:4" s="13" customFormat="1" ht="12" customHeight="1">
      <c r="A7" s="30"/>
      <c r="B7" s="30"/>
      <c r="C7" s="34" t="s">
        <v>185</v>
      </c>
      <c r="D7" s="34" t="s">
        <v>185</v>
      </c>
    </row>
    <row r="8" spans="1:4" ht="12.75">
      <c r="A8" s="27" t="s">
        <v>24</v>
      </c>
      <c r="B8" s="22" t="s">
        <v>102</v>
      </c>
      <c r="C8" s="16"/>
      <c r="D8" s="16">
        <v>608.8</v>
      </c>
    </row>
    <row r="9" spans="1:4" ht="12.75">
      <c r="A9" s="27" t="s">
        <v>25</v>
      </c>
      <c r="B9" s="22" t="s">
        <v>103</v>
      </c>
      <c r="C9" s="18"/>
      <c r="D9" s="18">
        <v>195.7</v>
      </c>
    </row>
    <row r="10" spans="1:7" ht="12.75" customHeight="1">
      <c r="A10" s="27" t="s">
        <v>26</v>
      </c>
      <c r="B10" s="22" t="s">
        <v>104</v>
      </c>
      <c r="C10" s="18"/>
      <c r="D10" s="18">
        <v>369</v>
      </c>
      <c r="F10" s="40"/>
      <c r="G10" s="40"/>
    </row>
    <row r="11" spans="1:4" ht="12.75">
      <c r="A11" s="27" t="s">
        <v>27</v>
      </c>
      <c r="B11" s="22" t="s">
        <v>105</v>
      </c>
      <c r="C11" s="18"/>
      <c r="D11" s="18">
        <v>203.4</v>
      </c>
    </row>
    <row r="12" spans="1:4" ht="12.75">
      <c r="A12" s="27" t="s">
        <v>42</v>
      </c>
      <c r="B12" s="22" t="s">
        <v>106</v>
      </c>
      <c r="C12" s="18"/>
      <c r="D12" s="18">
        <v>1000</v>
      </c>
    </row>
    <row r="13" spans="1:4" ht="12.75">
      <c r="A13" s="27" t="s">
        <v>85</v>
      </c>
      <c r="B13" s="22" t="s">
        <v>107</v>
      </c>
      <c r="C13" s="18"/>
      <c r="D13" s="18">
        <v>564.6</v>
      </c>
    </row>
    <row r="14" spans="1:4" ht="12.75">
      <c r="A14" s="27" t="s">
        <v>153</v>
      </c>
      <c r="B14" s="22" t="s">
        <v>154</v>
      </c>
      <c r="C14" s="18"/>
      <c r="D14" s="18">
        <v>2600</v>
      </c>
    </row>
    <row r="15" spans="1:4" ht="14.25" customHeight="1">
      <c r="A15" s="27"/>
      <c r="B15" s="22" t="s">
        <v>177</v>
      </c>
      <c r="C15" s="18"/>
      <c r="D15" s="18"/>
    </row>
    <row r="16" spans="1:4" ht="12.75">
      <c r="A16" s="27"/>
      <c r="B16" s="22" t="s">
        <v>203</v>
      </c>
      <c r="C16" s="18"/>
      <c r="D16" s="18"/>
    </row>
    <row r="17" spans="1:4" ht="12.75">
      <c r="A17" s="27" t="s">
        <v>171</v>
      </c>
      <c r="B17" s="22" t="s">
        <v>162</v>
      </c>
      <c r="C17" s="18"/>
      <c r="D17" s="18">
        <v>600</v>
      </c>
    </row>
    <row r="18" spans="1:4" ht="12.75">
      <c r="A18" s="27" t="s">
        <v>172</v>
      </c>
      <c r="B18" s="22" t="s">
        <v>173</v>
      </c>
      <c r="C18" s="16"/>
      <c r="D18" s="16">
        <v>1100</v>
      </c>
    </row>
    <row r="19" spans="1:4" ht="12.75">
      <c r="A19" s="27" t="s">
        <v>174</v>
      </c>
      <c r="B19" s="22" t="s">
        <v>161</v>
      </c>
      <c r="C19" s="16"/>
      <c r="D19" s="16">
        <v>400</v>
      </c>
    </row>
    <row r="20" spans="1:4" ht="12.75">
      <c r="A20" s="27" t="s">
        <v>175</v>
      </c>
      <c r="B20" s="22" t="s">
        <v>176</v>
      </c>
      <c r="C20" s="16"/>
      <c r="D20" s="16">
        <v>500</v>
      </c>
    </row>
    <row r="21" spans="1:4" ht="12.75">
      <c r="A21" s="35" t="s">
        <v>188</v>
      </c>
      <c r="B21" s="36" t="s">
        <v>202</v>
      </c>
      <c r="C21" s="16"/>
      <c r="D21" s="16">
        <v>600</v>
      </c>
    </row>
    <row r="22" spans="1:4" ht="12.75">
      <c r="A22" s="35" t="s">
        <v>189</v>
      </c>
      <c r="B22" s="36" t="s">
        <v>198</v>
      </c>
      <c r="C22" s="16"/>
      <c r="D22" s="16">
        <v>375</v>
      </c>
    </row>
    <row r="23" spans="1:4" ht="12.75">
      <c r="A23" s="35" t="s">
        <v>190</v>
      </c>
      <c r="B23" s="36" t="s">
        <v>199</v>
      </c>
      <c r="C23" s="16"/>
      <c r="D23" s="16">
        <v>231.7</v>
      </c>
    </row>
    <row r="24" spans="1:4" s="1" customFormat="1" ht="15.75" customHeight="1">
      <c r="A24" s="37" t="s">
        <v>191</v>
      </c>
      <c r="B24" s="38" t="s">
        <v>200</v>
      </c>
      <c r="C24" s="4"/>
      <c r="D24" s="4">
        <v>100</v>
      </c>
    </row>
    <row r="25" spans="1:4" s="11" customFormat="1" ht="14.25" customHeight="1">
      <c r="A25" s="37" t="s">
        <v>192</v>
      </c>
      <c r="B25" s="38" t="s">
        <v>201</v>
      </c>
      <c r="C25" s="10"/>
      <c r="D25" s="10">
        <v>600</v>
      </c>
    </row>
    <row r="26" spans="1:4" ht="12.75">
      <c r="A26" s="35" t="s">
        <v>193</v>
      </c>
      <c r="B26" s="36" t="s">
        <v>194</v>
      </c>
      <c r="C26" s="39"/>
      <c r="D26" s="10">
        <v>225</v>
      </c>
    </row>
    <row r="27" spans="2:4" ht="12.75">
      <c r="B27" s="7"/>
      <c r="C27" s="7"/>
      <c r="D27" s="7"/>
    </row>
    <row r="28" spans="1:4" ht="12.75">
      <c r="A28" s="61" t="s">
        <v>79</v>
      </c>
      <c r="B28" s="61"/>
      <c r="C28" s="6">
        <f>SUM(C8:C23)</f>
        <v>0</v>
      </c>
      <c r="D28" s="6">
        <f>SUM(D8:D26)</f>
        <v>10273.2</v>
      </c>
    </row>
    <row r="29" spans="1:4" ht="12.75">
      <c r="A29" s="62" t="s">
        <v>73</v>
      </c>
      <c r="B29" s="62"/>
      <c r="C29" s="10">
        <f>C28/1000</f>
        <v>0</v>
      </c>
      <c r="D29" s="10">
        <f>D28/1000</f>
        <v>10.273200000000001</v>
      </c>
    </row>
    <row r="30" ht="12.75">
      <c r="D30" s="2" t="s">
        <v>181</v>
      </c>
    </row>
  </sheetData>
  <sheetProtection/>
  <mergeCells count="6">
    <mergeCell ref="A1:D1"/>
    <mergeCell ref="A3:D3"/>
    <mergeCell ref="A6:B6"/>
    <mergeCell ref="A4:B4"/>
    <mergeCell ref="A29:B29"/>
    <mergeCell ref="A28:B28"/>
  </mergeCells>
  <printOptions/>
  <pageMargins left="0.57" right="0.18" top="0.44" bottom="0.1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1" sqref="A21"/>
      <selection pane="bottomRight" activeCell="E1" sqref="E1:E16384"/>
    </sheetView>
  </sheetViews>
  <sheetFormatPr defaultColWidth="9.140625" defaultRowHeight="12.75"/>
  <cols>
    <col min="1" max="1" width="7.00390625" style="0" customWidth="1"/>
    <col min="2" max="2" width="23.7109375" style="0" customWidth="1"/>
    <col min="3" max="4" width="15.7109375" style="0" customWidth="1"/>
  </cols>
  <sheetData>
    <row r="1" spans="1:4" ht="29.25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69</v>
      </c>
      <c r="B3" s="60"/>
      <c r="C3" s="60"/>
      <c r="D3" s="60"/>
    </row>
    <row r="4" spans="1:4" s="14" customFormat="1" ht="28.5" customHeight="1">
      <c r="A4" s="52" t="s">
        <v>7</v>
      </c>
      <c r="B4" s="52"/>
      <c r="C4" s="23" t="s">
        <v>8</v>
      </c>
      <c r="D4" s="23" t="s">
        <v>9</v>
      </c>
    </row>
    <row r="5" spans="1:4" s="14" customFormat="1" ht="27" customHeight="1">
      <c r="A5" s="25" t="s">
        <v>50</v>
      </c>
      <c r="B5" s="25" t="s">
        <v>74</v>
      </c>
      <c r="C5" s="15" t="s">
        <v>5</v>
      </c>
      <c r="D5" s="15" t="s">
        <v>6</v>
      </c>
    </row>
    <row r="6" spans="1:4" s="13" customFormat="1" ht="18" customHeight="1">
      <c r="A6" s="48" t="s">
        <v>72</v>
      </c>
      <c r="B6" s="48"/>
      <c r="C6" s="8" t="s">
        <v>197</v>
      </c>
      <c r="D6" s="8" t="s">
        <v>76</v>
      </c>
    </row>
    <row r="7" spans="1:4" s="20" customFormat="1" ht="11.25" customHeight="1">
      <c r="A7" s="19"/>
      <c r="B7" s="19"/>
      <c r="C7" s="34" t="s">
        <v>185</v>
      </c>
      <c r="D7" s="34" t="s">
        <v>185</v>
      </c>
    </row>
    <row r="8" spans="1:4" ht="12.75">
      <c r="A8" s="27" t="s">
        <v>70</v>
      </c>
      <c r="B8" s="22" t="s">
        <v>100</v>
      </c>
      <c r="C8" s="16"/>
      <c r="D8" s="16">
        <v>3928.5</v>
      </c>
    </row>
    <row r="9" spans="1:4" ht="12.75">
      <c r="A9" s="27" t="s">
        <v>71</v>
      </c>
      <c r="B9" s="22" t="s">
        <v>152</v>
      </c>
      <c r="C9" s="16"/>
      <c r="D9" s="16">
        <f>(700+390)*1.5*2</f>
        <v>3270</v>
      </c>
    </row>
    <row r="10" spans="1:4" ht="12.75">
      <c r="A10" s="27" t="s">
        <v>82</v>
      </c>
      <c r="B10" s="22" t="s">
        <v>100</v>
      </c>
      <c r="C10" s="16"/>
      <c r="D10" s="16"/>
    </row>
    <row r="11" spans="1:4" ht="12.75">
      <c r="A11" s="27" t="s">
        <v>84</v>
      </c>
      <c r="B11" s="22" t="s">
        <v>101</v>
      </c>
      <c r="C11" s="16"/>
      <c r="D11" s="18">
        <f>2000*1.5*2</f>
        <v>6000</v>
      </c>
    </row>
    <row r="12" spans="1:4" ht="12.75">
      <c r="A12" s="27"/>
      <c r="B12" s="7"/>
      <c r="C12" s="16"/>
      <c r="D12" s="16"/>
    </row>
    <row r="13" spans="1:4" ht="12.75">
      <c r="A13" s="27"/>
      <c r="B13" s="22"/>
      <c r="C13" s="16"/>
      <c r="D13" s="16"/>
    </row>
    <row r="14" spans="1:4" ht="12.75">
      <c r="A14" s="27"/>
      <c r="B14" s="22"/>
      <c r="C14" s="16"/>
      <c r="D14" s="16"/>
    </row>
    <row r="15" spans="1:4" ht="12.75">
      <c r="A15" s="27"/>
      <c r="B15" s="22"/>
      <c r="C15" s="16"/>
      <c r="D15" s="16"/>
    </row>
    <row r="16" spans="1:4" ht="12.75">
      <c r="A16" s="27"/>
      <c r="B16" s="22"/>
      <c r="C16" s="16"/>
      <c r="D16" s="16"/>
    </row>
    <row r="17" spans="1:4" ht="12.75">
      <c r="A17" s="27"/>
      <c r="B17" s="22"/>
      <c r="C17" s="16"/>
      <c r="D17" s="16"/>
    </row>
    <row r="18" spans="1:4" ht="12.75">
      <c r="A18" s="27"/>
      <c r="B18" s="22"/>
      <c r="C18" s="16"/>
      <c r="D18" s="16"/>
    </row>
    <row r="19" spans="1:4" ht="12.75">
      <c r="A19" s="27"/>
      <c r="B19" s="22"/>
      <c r="C19" s="16"/>
      <c r="D19" s="16"/>
    </row>
    <row r="20" spans="1:4" ht="12.75">
      <c r="A20" s="27"/>
      <c r="B20" s="22"/>
      <c r="C20" s="16"/>
      <c r="D20" s="16"/>
    </row>
    <row r="21" spans="1:4" s="1" customFormat="1" ht="15.75" customHeight="1">
      <c r="A21" s="61" t="s">
        <v>79</v>
      </c>
      <c r="B21" s="61"/>
      <c r="C21" s="6">
        <f>SUM(C8:C20)</f>
        <v>0</v>
      </c>
      <c r="D21" s="6">
        <f>SUM(D8:D20)</f>
        <v>13198.5</v>
      </c>
    </row>
    <row r="22" spans="1:4" s="1" customFormat="1" ht="30.75" customHeight="1">
      <c r="A22" s="62" t="s">
        <v>73</v>
      </c>
      <c r="B22" s="62"/>
      <c r="C22" s="10">
        <f>C21/1000</f>
        <v>0</v>
      </c>
      <c r="D22" s="10">
        <f>D21/1000</f>
        <v>13.1985</v>
      </c>
    </row>
  </sheetData>
  <sheetProtection/>
  <mergeCells count="6">
    <mergeCell ref="A1:D1"/>
    <mergeCell ref="A3:D3"/>
    <mergeCell ref="A22:B22"/>
    <mergeCell ref="A4:B4"/>
    <mergeCell ref="A6:B6"/>
    <mergeCell ref="A21:B21"/>
  </mergeCells>
  <printOptions/>
  <pageMargins left="0.5118110236220472" right="0.2362204724409449" top="0.7480314960629921" bottom="0.7480314960629921" header="0.393700787401574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2" sqref="A22"/>
      <selection pane="bottomRight" activeCell="E1" sqref="E1:E16384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26.7109375" style="0" customWidth="1"/>
    <col min="4" max="4" width="29.421875" style="0" customWidth="1"/>
  </cols>
  <sheetData>
    <row r="1" spans="1:4" ht="35.25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0</v>
      </c>
      <c r="B3" s="60"/>
      <c r="C3" s="60"/>
      <c r="D3" s="60"/>
    </row>
    <row r="4" spans="1:4" s="3" customFormat="1" ht="18" customHeight="1">
      <c r="A4" s="52" t="s">
        <v>7</v>
      </c>
      <c r="B4" s="52"/>
      <c r="C4" s="23" t="s">
        <v>182</v>
      </c>
      <c r="D4" s="23" t="s">
        <v>9</v>
      </c>
    </row>
    <row r="5" spans="1:4" s="3" customFormat="1" ht="31.5" customHeight="1">
      <c r="A5" s="24" t="s">
        <v>50</v>
      </c>
      <c r="B5" s="25" t="s">
        <v>74</v>
      </c>
      <c r="C5" s="15" t="s">
        <v>5</v>
      </c>
      <c r="D5" s="15" t="s">
        <v>6</v>
      </c>
    </row>
    <row r="6" spans="1:4" s="3" customFormat="1" ht="16.5" customHeight="1">
      <c r="A6" s="57" t="s">
        <v>75</v>
      </c>
      <c r="B6" s="57"/>
      <c r="C6" s="9" t="s">
        <v>76</v>
      </c>
      <c r="D6" s="9" t="s">
        <v>76</v>
      </c>
    </row>
    <row r="7" spans="1:4" s="21" customFormat="1" ht="12.75" customHeight="1">
      <c r="A7" s="26"/>
      <c r="B7" s="26"/>
      <c r="C7" s="32" t="s">
        <v>185</v>
      </c>
      <c r="D7" s="32" t="s">
        <v>185</v>
      </c>
    </row>
    <row r="8" spans="1:4" ht="12.75">
      <c r="A8" s="27" t="s">
        <v>11</v>
      </c>
      <c r="B8" s="22" t="s">
        <v>127</v>
      </c>
      <c r="C8" s="16"/>
      <c r="D8" s="18">
        <v>460.9</v>
      </c>
    </row>
    <row r="9" spans="1:4" ht="12.75">
      <c r="A9" s="27" t="s">
        <v>10</v>
      </c>
      <c r="B9" s="22" t="s">
        <v>128</v>
      </c>
      <c r="C9" s="16">
        <v>5475.57</v>
      </c>
      <c r="D9" s="18"/>
    </row>
    <row r="10" spans="1:4" ht="12.75">
      <c r="A10" s="27" t="s">
        <v>12</v>
      </c>
      <c r="B10" s="22" t="s">
        <v>129</v>
      </c>
      <c r="C10" s="7"/>
      <c r="D10" s="16">
        <v>1487.4</v>
      </c>
    </row>
    <row r="11" spans="1:4" ht="12.75">
      <c r="A11" s="27" t="s">
        <v>13</v>
      </c>
      <c r="B11" s="22" t="s">
        <v>130</v>
      </c>
      <c r="C11" s="16">
        <v>4841.4</v>
      </c>
      <c r="D11" s="18"/>
    </row>
    <row r="12" spans="1:4" ht="12.75">
      <c r="A12" s="27" t="s">
        <v>14</v>
      </c>
      <c r="B12" s="22" t="s">
        <v>131</v>
      </c>
      <c r="C12" s="16">
        <v>4582.2</v>
      </c>
      <c r="D12" s="18"/>
    </row>
    <row r="13" spans="1:4" ht="12.75">
      <c r="A13" s="27" t="s">
        <v>15</v>
      </c>
      <c r="B13" s="22" t="s">
        <v>132</v>
      </c>
      <c r="C13" s="16"/>
      <c r="D13" s="18">
        <v>1546.27</v>
      </c>
    </row>
    <row r="14" spans="1:4" ht="12.75">
      <c r="A14" s="27" t="s">
        <v>16</v>
      </c>
      <c r="B14" s="22" t="s">
        <v>133</v>
      </c>
      <c r="C14" s="16">
        <v>10028.72</v>
      </c>
      <c r="D14" s="18"/>
    </row>
    <row r="15" spans="1:4" ht="12.75">
      <c r="A15" s="27" t="s">
        <v>17</v>
      </c>
      <c r="B15" s="22" t="s">
        <v>134</v>
      </c>
      <c r="C15" s="16"/>
      <c r="D15" s="18">
        <v>1348.7</v>
      </c>
    </row>
    <row r="16" spans="1:4" ht="12.75">
      <c r="A16" s="27" t="s">
        <v>18</v>
      </c>
      <c r="B16" s="22" t="s">
        <v>135</v>
      </c>
      <c r="C16" s="16"/>
      <c r="D16" s="18">
        <v>587.36</v>
      </c>
    </row>
    <row r="17" spans="1:4" ht="12.75">
      <c r="A17" s="27" t="s">
        <v>19</v>
      </c>
      <c r="B17" s="22" t="s">
        <v>135</v>
      </c>
      <c r="C17" s="16"/>
      <c r="D17" s="18">
        <v>540.6</v>
      </c>
    </row>
    <row r="18" spans="1:4" ht="12.75">
      <c r="A18" s="27" t="s">
        <v>20</v>
      </c>
      <c r="B18" s="22" t="s">
        <v>136</v>
      </c>
      <c r="C18" s="16">
        <v>7943.21</v>
      </c>
      <c r="D18" s="18"/>
    </row>
    <row r="19" spans="1:4" ht="12.75">
      <c r="A19" s="27" t="s">
        <v>21</v>
      </c>
      <c r="B19" s="22" t="s">
        <v>137</v>
      </c>
      <c r="C19" s="16"/>
      <c r="D19" s="18">
        <v>770</v>
      </c>
    </row>
    <row r="20" spans="1:4" ht="12.75">
      <c r="A20" s="27" t="s">
        <v>77</v>
      </c>
      <c r="B20" s="22" t="s">
        <v>138</v>
      </c>
      <c r="C20" s="16"/>
      <c r="D20" s="16">
        <f>368*2</f>
        <v>736</v>
      </c>
    </row>
    <row r="21" spans="1:4" s="1" customFormat="1" ht="12.75" customHeight="1">
      <c r="A21" s="27" t="s">
        <v>63</v>
      </c>
      <c r="B21" s="22" t="s">
        <v>139</v>
      </c>
      <c r="C21" s="16"/>
      <c r="D21" s="16">
        <v>283</v>
      </c>
    </row>
    <row r="22" spans="1:4" s="1" customFormat="1" ht="12" customHeight="1">
      <c r="A22" s="27" t="s">
        <v>64</v>
      </c>
      <c r="B22" s="22" t="s">
        <v>140</v>
      </c>
      <c r="C22" s="16"/>
      <c r="D22" s="16">
        <f>198*1.5</f>
        <v>297</v>
      </c>
    </row>
    <row r="23" spans="1:4" ht="11.25" customHeight="1">
      <c r="A23" s="27" t="s">
        <v>65</v>
      </c>
      <c r="B23" s="22" t="s">
        <v>141</v>
      </c>
      <c r="C23" s="18">
        <v>12840.5</v>
      </c>
      <c r="D23" s="17"/>
    </row>
    <row r="24" spans="1:4" ht="12" customHeight="1">
      <c r="A24" s="27" t="s">
        <v>78</v>
      </c>
      <c r="B24" s="22" t="s">
        <v>160</v>
      </c>
      <c r="C24" s="16">
        <f>(400+550)*1.5*2</f>
        <v>2850</v>
      </c>
      <c r="D24" s="17"/>
    </row>
    <row r="25" spans="1:4" s="2" customFormat="1" ht="12.75">
      <c r="A25" s="27" t="s">
        <v>66</v>
      </c>
      <c r="B25" s="22" t="s">
        <v>99</v>
      </c>
      <c r="C25" s="16"/>
      <c r="D25" s="16">
        <v>1000</v>
      </c>
    </row>
    <row r="26" spans="1:4" ht="14.25" customHeight="1">
      <c r="A26" s="27"/>
      <c r="B26" s="22"/>
      <c r="C26" s="17"/>
      <c r="D26" s="17"/>
    </row>
    <row r="27" spans="1:4" ht="14.25" customHeight="1">
      <c r="A27" s="27"/>
      <c r="B27" s="22"/>
      <c r="C27" s="17"/>
      <c r="D27" s="17"/>
    </row>
    <row r="28" spans="1:4" ht="12.75">
      <c r="A28" s="61" t="s">
        <v>79</v>
      </c>
      <c r="B28" s="61"/>
      <c r="C28" s="6">
        <f>SUM(C8:C27)</f>
        <v>48561.6</v>
      </c>
      <c r="D28" s="6">
        <f>SUM(D8:D27)</f>
        <v>9057.23</v>
      </c>
    </row>
    <row r="29" spans="1:4" s="12" customFormat="1" ht="19.5" customHeight="1">
      <c r="A29" s="62" t="s">
        <v>73</v>
      </c>
      <c r="B29" s="62"/>
      <c r="C29" s="31">
        <f>C28/1000</f>
        <v>48.5616</v>
      </c>
      <c r="D29" s="31">
        <f>D28/1000</f>
        <v>9.057229999999999</v>
      </c>
    </row>
  </sheetData>
  <sheetProtection/>
  <mergeCells count="6">
    <mergeCell ref="A4:B4"/>
    <mergeCell ref="A1:D1"/>
    <mergeCell ref="A3:D3"/>
    <mergeCell ref="A28:B28"/>
    <mergeCell ref="A6:B6"/>
    <mergeCell ref="A29:B29"/>
  </mergeCells>
  <printOptions/>
  <pageMargins left="0.79" right="0.1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R1" sqref="R1"/>
      <selection pane="bottomLeft" activeCell="A20" sqref="A20"/>
      <selection pane="bottomRight" activeCell="E1" sqref="E1:E16384"/>
    </sheetView>
  </sheetViews>
  <sheetFormatPr defaultColWidth="9.140625" defaultRowHeight="12.75"/>
  <cols>
    <col min="1" max="1" width="6.00390625" style="0" customWidth="1"/>
    <col min="2" max="2" width="21.57421875" style="0" customWidth="1"/>
    <col min="3" max="3" width="22.140625" style="0" customWidth="1"/>
    <col min="4" max="4" width="19.8515625" style="0" customWidth="1"/>
  </cols>
  <sheetData>
    <row r="1" spans="1:4" ht="38.25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44</v>
      </c>
      <c r="B3" s="60"/>
      <c r="C3" s="60"/>
      <c r="D3" s="60"/>
    </row>
    <row r="4" spans="1:4" s="3" customFormat="1" ht="18" customHeight="1">
      <c r="A4" s="52" t="s">
        <v>7</v>
      </c>
      <c r="B4" s="52"/>
      <c r="C4" s="23" t="s">
        <v>8</v>
      </c>
      <c r="D4" s="33" t="s">
        <v>9</v>
      </c>
    </row>
    <row r="5" spans="1:4" s="3" customFormat="1" ht="30.75" customHeight="1">
      <c r="A5" s="24" t="s">
        <v>50</v>
      </c>
      <c r="B5" s="25" t="s">
        <v>74</v>
      </c>
      <c r="C5" s="15" t="s">
        <v>5</v>
      </c>
      <c r="D5" s="15" t="s">
        <v>6</v>
      </c>
    </row>
    <row r="6" spans="1:4" s="13" customFormat="1" ht="16.5" customHeight="1">
      <c r="A6" s="57" t="s">
        <v>75</v>
      </c>
      <c r="B6" s="57"/>
      <c r="C6" s="8" t="s">
        <v>76</v>
      </c>
      <c r="D6" s="8" t="s">
        <v>76</v>
      </c>
    </row>
    <row r="7" spans="1:4" s="20" customFormat="1" ht="13.5" customHeight="1">
      <c r="A7" s="26"/>
      <c r="B7" s="26"/>
      <c r="C7" s="34" t="s">
        <v>185</v>
      </c>
      <c r="D7" s="34" t="s">
        <v>185</v>
      </c>
    </row>
    <row r="8" spans="1:4" ht="12.75">
      <c r="A8" s="27" t="s">
        <v>22</v>
      </c>
      <c r="B8" s="22" t="s">
        <v>87</v>
      </c>
      <c r="C8" s="16">
        <v>7510.86</v>
      </c>
      <c r="D8" s="16"/>
    </row>
    <row r="9" spans="1:4" ht="12.75">
      <c r="A9" s="27" t="s">
        <v>23</v>
      </c>
      <c r="B9" s="22" t="s">
        <v>88</v>
      </c>
      <c r="C9" s="18">
        <v>7901</v>
      </c>
      <c r="D9" s="16"/>
    </row>
    <row r="10" spans="1:4" ht="12.75">
      <c r="A10" s="27" t="s">
        <v>4</v>
      </c>
      <c r="B10" s="22" t="s">
        <v>89</v>
      </c>
      <c r="C10" s="16"/>
      <c r="D10" s="16">
        <v>3158.9</v>
      </c>
    </row>
    <row r="11" spans="1:4" ht="12.75">
      <c r="A11" s="27"/>
      <c r="B11" s="22"/>
      <c r="C11" s="16"/>
      <c r="D11" s="16"/>
    </row>
    <row r="12" spans="1:4" ht="12.75">
      <c r="A12" s="27"/>
      <c r="B12" s="27"/>
      <c r="C12" s="16"/>
      <c r="D12" s="16"/>
    </row>
    <row r="13" spans="1:4" ht="12.75">
      <c r="A13" s="27"/>
      <c r="B13" s="27"/>
      <c r="C13" s="16"/>
      <c r="D13" s="16"/>
    </row>
    <row r="14" spans="1:4" ht="12.75">
      <c r="A14" s="27"/>
      <c r="B14" s="27"/>
      <c r="C14" s="16"/>
      <c r="D14" s="16"/>
    </row>
    <row r="15" spans="1:4" ht="12.75">
      <c r="A15" s="27"/>
      <c r="B15" s="27"/>
      <c r="C15" s="16"/>
      <c r="D15" s="16"/>
    </row>
    <row r="16" spans="1:4" ht="12.75">
      <c r="A16" s="27"/>
      <c r="B16" s="27"/>
      <c r="C16" s="16"/>
      <c r="D16" s="16"/>
    </row>
    <row r="17" spans="1:4" ht="12.75">
      <c r="A17" s="27"/>
      <c r="B17" s="27"/>
      <c r="C17" s="16"/>
      <c r="D17" s="16"/>
    </row>
    <row r="18" spans="1:4" ht="12.75">
      <c r="A18" s="27"/>
      <c r="B18" s="27"/>
      <c r="C18" s="16"/>
      <c r="D18" s="16"/>
    </row>
    <row r="19" spans="1:4" ht="12.75">
      <c r="A19" s="27"/>
      <c r="B19" s="27"/>
      <c r="C19" s="16"/>
      <c r="D19" s="16"/>
    </row>
    <row r="20" spans="1:4" ht="12.75">
      <c r="A20" s="27"/>
      <c r="B20" s="27"/>
      <c r="C20" s="16"/>
      <c r="D20" s="16"/>
    </row>
    <row r="21" spans="1:4" s="1" customFormat="1" ht="15.75" customHeight="1">
      <c r="A21" s="61" t="s">
        <v>79</v>
      </c>
      <c r="B21" s="61"/>
      <c r="C21" s="6">
        <f>SUM(C8:C20)</f>
        <v>15411.86</v>
      </c>
      <c r="D21" s="6">
        <f>SUM(D8:D20)</f>
        <v>3158.9</v>
      </c>
    </row>
    <row r="22" spans="1:4" s="11" customFormat="1" ht="27" customHeight="1">
      <c r="A22" s="62" t="s">
        <v>73</v>
      </c>
      <c r="B22" s="62"/>
      <c r="C22" s="10">
        <f>C21/1000</f>
        <v>15.41186</v>
      </c>
      <c r="D22" s="10">
        <f>D21/1000</f>
        <v>3.1589</v>
      </c>
    </row>
  </sheetData>
  <sheetProtection/>
  <mergeCells count="6">
    <mergeCell ref="A4:B4"/>
    <mergeCell ref="A22:B22"/>
    <mergeCell ref="A6:B6"/>
    <mergeCell ref="A21:B21"/>
    <mergeCell ref="A1:D1"/>
    <mergeCell ref="A3:D3"/>
  </mergeCells>
  <printOptions/>
  <pageMargins left="0.25" right="0.18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R1" sqref="R1"/>
      <selection pane="bottomLeft" activeCell="A23" sqref="A23"/>
      <selection pane="bottomRight" activeCell="E1" sqref="E1:E16384"/>
    </sheetView>
  </sheetViews>
  <sheetFormatPr defaultColWidth="9.140625" defaultRowHeight="12.75"/>
  <cols>
    <col min="1" max="1" width="9.28125" style="0" customWidth="1"/>
    <col min="2" max="2" width="18.57421875" style="0" customWidth="1"/>
    <col min="3" max="3" width="19.140625" style="0" customWidth="1"/>
    <col min="4" max="4" width="21.7109375" style="0" customWidth="1"/>
  </cols>
  <sheetData>
    <row r="1" spans="1:4" ht="32.25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8" customHeight="1">
      <c r="A3" s="60" t="s">
        <v>1</v>
      </c>
      <c r="B3" s="60"/>
      <c r="C3" s="60"/>
      <c r="D3" s="60"/>
    </row>
    <row r="4" spans="1:4" s="3" customFormat="1" ht="16.5" customHeight="1">
      <c r="A4" s="52" t="s">
        <v>7</v>
      </c>
      <c r="B4" s="52"/>
      <c r="C4" s="23" t="s">
        <v>8</v>
      </c>
      <c r="D4" s="23" t="s">
        <v>9</v>
      </c>
    </row>
    <row r="5" spans="1:4" s="3" customFormat="1" ht="24" customHeight="1">
      <c r="A5" s="24" t="s">
        <v>50</v>
      </c>
      <c r="B5" s="25" t="s">
        <v>80</v>
      </c>
      <c r="C5" s="15" t="s">
        <v>5</v>
      </c>
      <c r="D5" s="15" t="s">
        <v>6</v>
      </c>
    </row>
    <row r="6" spans="1:4" s="13" customFormat="1" ht="16.5" customHeight="1">
      <c r="A6" s="57" t="s">
        <v>75</v>
      </c>
      <c r="B6" s="57"/>
      <c r="C6" s="8" t="s">
        <v>76</v>
      </c>
      <c r="D6" s="8" t="s">
        <v>76</v>
      </c>
    </row>
    <row r="7" spans="1:4" s="20" customFormat="1" ht="12" customHeight="1">
      <c r="A7" s="26"/>
      <c r="B7" s="26"/>
      <c r="C7" s="34" t="s">
        <v>185</v>
      </c>
      <c r="D7" s="34" t="s">
        <v>185</v>
      </c>
    </row>
    <row r="8" spans="1:4" ht="12.75">
      <c r="A8" s="27" t="s">
        <v>24</v>
      </c>
      <c r="B8" s="22" t="s">
        <v>87</v>
      </c>
      <c r="C8" s="16"/>
      <c r="D8" s="16">
        <v>9903.34</v>
      </c>
    </row>
    <row r="9" spans="1:4" ht="12.75">
      <c r="A9" s="27" t="s">
        <v>25</v>
      </c>
      <c r="B9" s="22" t="s">
        <v>90</v>
      </c>
      <c r="C9" s="16"/>
      <c r="D9" s="16">
        <v>2789</v>
      </c>
    </row>
    <row r="10" spans="1:4" ht="12.75">
      <c r="A10" s="27" t="s">
        <v>26</v>
      </c>
      <c r="B10" s="22" t="s">
        <v>91</v>
      </c>
      <c r="C10" s="16">
        <v>10089.83</v>
      </c>
      <c r="D10" s="16"/>
    </row>
    <row r="11" spans="1:4" ht="12.75">
      <c r="A11" s="27" t="s">
        <v>27</v>
      </c>
      <c r="B11" s="22" t="s">
        <v>92</v>
      </c>
      <c r="C11" s="16">
        <v>6954.46</v>
      </c>
      <c r="D11" s="16"/>
    </row>
    <row r="12" spans="1:4" ht="12.75">
      <c r="A12" s="27" t="s">
        <v>42</v>
      </c>
      <c r="B12" s="22" t="s">
        <v>155</v>
      </c>
      <c r="C12" s="16">
        <f>1000*1.5</f>
        <v>1500</v>
      </c>
      <c r="D12" s="7"/>
    </row>
    <row r="13" spans="1:4" ht="12.75">
      <c r="A13" s="27"/>
      <c r="B13" s="22"/>
      <c r="C13" s="16"/>
      <c r="D13" s="16"/>
    </row>
    <row r="14" spans="1:4" ht="12.75">
      <c r="A14" s="27"/>
      <c r="B14" s="22"/>
      <c r="C14" s="16"/>
      <c r="D14" s="16"/>
    </row>
    <row r="15" spans="1:4" ht="12.75">
      <c r="A15" s="27"/>
      <c r="B15" s="22"/>
      <c r="C15" s="16"/>
      <c r="D15" s="16"/>
    </row>
    <row r="16" spans="1:4" ht="12.75">
      <c r="A16" s="27"/>
      <c r="B16" s="22"/>
      <c r="C16" s="16"/>
      <c r="D16" s="16"/>
    </row>
    <row r="17" spans="1:4" ht="12.75">
      <c r="A17" s="27"/>
      <c r="B17" s="22"/>
      <c r="C17" s="16"/>
      <c r="D17" s="16"/>
    </row>
    <row r="18" spans="1:4" ht="12.75">
      <c r="A18" s="27"/>
      <c r="B18" s="22"/>
      <c r="C18" s="16"/>
      <c r="D18" s="16"/>
    </row>
    <row r="19" spans="1:4" ht="12.75">
      <c r="A19" s="27"/>
      <c r="B19" s="22"/>
      <c r="C19" s="16"/>
      <c r="D19" s="16"/>
    </row>
    <row r="20" spans="1:4" ht="12.75">
      <c r="A20" s="27"/>
      <c r="B20" s="27"/>
      <c r="C20" s="16"/>
      <c r="D20" s="16"/>
    </row>
    <row r="21" spans="1:4" s="1" customFormat="1" ht="15.75" customHeight="1">
      <c r="A21" s="61" t="s">
        <v>79</v>
      </c>
      <c r="B21" s="61"/>
      <c r="C21" s="6">
        <f>SUM(C8:C20)</f>
        <v>18544.29</v>
      </c>
      <c r="D21" s="6">
        <f>SUM(D8:D20)</f>
        <v>12692.34</v>
      </c>
    </row>
    <row r="22" spans="1:4" s="11" customFormat="1" ht="23.25" customHeight="1">
      <c r="A22" s="62" t="s">
        <v>73</v>
      </c>
      <c r="B22" s="62"/>
      <c r="C22" s="10">
        <f>C21/1000</f>
        <v>18.54429</v>
      </c>
      <c r="D22" s="10">
        <f>D21/1000</f>
        <v>12.69234</v>
      </c>
    </row>
  </sheetData>
  <sheetProtection/>
  <mergeCells count="6">
    <mergeCell ref="A22:B22"/>
    <mergeCell ref="A1:D1"/>
    <mergeCell ref="A3:D3"/>
    <mergeCell ref="A4:B4"/>
    <mergeCell ref="A6:B6"/>
    <mergeCell ref="A21:B21"/>
  </mergeCells>
  <printOptions horizontalCentered="1"/>
  <pageMargins left="0.4330708661417323" right="4.3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D25"/>
    </sheetView>
  </sheetViews>
  <sheetFormatPr defaultColWidth="9.140625" defaultRowHeight="12.75"/>
  <cols>
    <col min="1" max="1" width="6.140625" style="0" customWidth="1"/>
    <col min="2" max="2" width="28.00390625" style="0" customWidth="1"/>
    <col min="3" max="3" width="18.57421875" style="0" customWidth="1"/>
    <col min="4" max="4" width="19.57421875" style="0" customWidth="1"/>
  </cols>
  <sheetData>
    <row r="1" spans="1:4" ht="33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2</v>
      </c>
      <c r="B3" s="60"/>
      <c r="C3" s="60"/>
      <c r="D3" s="60"/>
    </row>
    <row r="4" spans="1:4" s="3" customFormat="1" ht="15.75" customHeight="1">
      <c r="A4" s="52" t="s">
        <v>7</v>
      </c>
      <c r="B4" s="52"/>
      <c r="C4" s="23" t="s">
        <v>8</v>
      </c>
      <c r="D4" s="23" t="s">
        <v>9</v>
      </c>
    </row>
    <row r="5" spans="1:4" s="3" customFormat="1" ht="31.5" customHeight="1">
      <c r="A5" s="24" t="s">
        <v>50</v>
      </c>
      <c r="B5" s="25" t="s">
        <v>80</v>
      </c>
      <c r="C5" s="15" t="s">
        <v>5</v>
      </c>
      <c r="D5" s="15" t="s">
        <v>6</v>
      </c>
    </row>
    <row r="6" spans="1:4" s="13" customFormat="1" ht="16.5" customHeight="1">
      <c r="A6" s="57" t="s">
        <v>75</v>
      </c>
      <c r="B6" s="57"/>
      <c r="C6" s="8" t="s">
        <v>76</v>
      </c>
      <c r="D6" s="8" t="s">
        <v>76</v>
      </c>
    </row>
    <row r="7" spans="1:4" s="13" customFormat="1" ht="12.75" customHeight="1">
      <c r="A7" s="26"/>
      <c r="B7" s="26"/>
      <c r="C7" s="34" t="s">
        <v>185</v>
      </c>
      <c r="D7" s="34" t="s">
        <v>185</v>
      </c>
    </row>
    <row r="8" spans="1:4" ht="12.75">
      <c r="A8" s="27" t="s">
        <v>32</v>
      </c>
      <c r="B8" s="22" t="s">
        <v>108</v>
      </c>
      <c r="C8" s="16"/>
      <c r="D8" s="16">
        <v>6605.8</v>
      </c>
    </row>
    <row r="9" spans="1:4" ht="12.75">
      <c r="A9" s="27" t="s">
        <v>33</v>
      </c>
      <c r="B9" s="22" t="s">
        <v>109</v>
      </c>
      <c r="C9" s="16">
        <v>1311.09</v>
      </c>
      <c r="D9" s="16"/>
    </row>
    <row r="10" spans="1:4" ht="12.75">
      <c r="A10" s="27" t="s">
        <v>34</v>
      </c>
      <c r="B10" s="22" t="s">
        <v>110</v>
      </c>
      <c r="C10" s="16">
        <v>5576.85</v>
      </c>
      <c r="D10" s="16"/>
    </row>
    <row r="11" spans="1:4" ht="12.75">
      <c r="A11" s="27" t="s">
        <v>35</v>
      </c>
      <c r="B11" s="22" t="s">
        <v>111</v>
      </c>
      <c r="C11" s="16"/>
      <c r="D11" s="16">
        <v>1967.78</v>
      </c>
    </row>
    <row r="12" spans="1:4" ht="12.75">
      <c r="A12" s="27" t="s">
        <v>36</v>
      </c>
      <c r="B12" s="22" t="s">
        <v>112</v>
      </c>
      <c r="C12" s="16">
        <v>2414.28</v>
      </c>
      <c r="D12" s="16"/>
    </row>
    <row r="13" spans="1:4" ht="12.75">
      <c r="A13" s="27" t="s">
        <v>37</v>
      </c>
      <c r="B13" s="22" t="s">
        <v>113</v>
      </c>
      <c r="C13" s="16"/>
      <c r="D13" s="16">
        <v>2124.51</v>
      </c>
    </row>
    <row r="14" spans="1:4" ht="12.75">
      <c r="A14" s="27" t="s">
        <v>38</v>
      </c>
      <c r="B14" s="22" t="s">
        <v>114</v>
      </c>
      <c r="C14" s="16">
        <v>3985.4</v>
      </c>
      <c r="D14" s="16"/>
    </row>
    <row r="15" spans="1:4" ht="12.75">
      <c r="A15" s="27" t="s">
        <v>39</v>
      </c>
      <c r="B15" s="22" t="s">
        <v>115</v>
      </c>
      <c r="C15" s="16">
        <v>986.96</v>
      </c>
      <c r="D15" s="16"/>
    </row>
    <row r="16" spans="1:4" ht="12.75">
      <c r="A16" s="27" t="s">
        <v>40</v>
      </c>
      <c r="B16" s="22" t="s">
        <v>116</v>
      </c>
      <c r="C16" s="16"/>
      <c r="D16" s="16">
        <v>582.16</v>
      </c>
    </row>
    <row r="17" spans="1:4" ht="12.75">
      <c r="A17" s="27" t="s">
        <v>41</v>
      </c>
      <c r="B17" s="22" t="s">
        <v>117</v>
      </c>
      <c r="C17" s="16">
        <v>472</v>
      </c>
      <c r="D17" s="7"/>
    </row>
    <row r="18" spans="1:7" ht="12.75">
      <c r="A18" s="27" t="s">
        <v>43</v>
      </c>
      <c r="B18" s="22" t="s">
        <v>118</v>
      </c>
      <c r="C18" s="16"/>
      <c r="D18" s="16"/>
      <c r="G18" s="2"/>
    </row>
    <row r="19" spans="1:7" ht="12.75">
      <c r="A19" s="27" t="s">
        <v>142</v>
      </c>
      <c r="B19" s="16" t="s">
        <v>143</v>
      </c>
      <c r="C19" s="16"/>
      <c r="D19" s="16">
        <f>250*1.5*2</f>
        <v>750</v>
      </c>
      <c r="G19" s="2"/>
    </row>
    <row r="20" spans="1:7" ht="12.75">
      <c r="A20" s="27"/>
      <c r="B20" s="22"/>
      <c r="C20" s="16"/>
      <c r="D20" s="16"/>
      <c r="G20" s="2"/>
    </row>
    <row r="21" spans="1:7" ht="12.75">
      <c r="A21" s="27"/>
      <c r="B21" s="22"/>
      <c r="C21" s="16"/>
      <c r="D21" s="16"/>
      <c r="G21" s="2"/>
    </row>
    <row r="22" spans="1:7" ht="12.75">
      <c r="A22" s="27"/>
      <c r="B22" s="22"/>
      <c r="C22" s="16"/>
      <c r="D22" s="16"/>
      <c r="G22" s="2"/>
    </row>
    <row r="23" spans="1:4" ht="12.75">
      <c r="A23" s="7"/>
      <c r="B23" s="7"/>
      <c r="C23" s="17"/>
      <c r="D23" s="17"/>
    </row>
    <row r="24" spans="1:4" s="1" customFormat="1" ht="15.75" customHeight="1">
      <c r="A24" s="61" t="s">
        <v>79</v>
      </c>
      <c r="B24" s="61"/>
      <c r="C24" s="6">
        <f>SUM(C8:C23)</f>
        <v>14746.580000000002</v>
      </c>
      <c r="D24" s="6">
        <f>SUM(D8:D23)</f>
        <v>12030.25</v>
      </c>
    </row>
    <row r="25" spans="1:4" s="11" customFormat="1" ht="24.75" customHeight="1">
      <c r="A25" s="62" t="s">
        <v>73</v>
      </c>
      <c r="B25" s="62"/>
      <c r="C25" s="10">
        <f>C24/1000</f>
        <v>14.746580000000002</v>
      </c>
      <c r="D25" s="10">
        <f>D24/1000</f>
        <v>12.03025</v>
      </c>
    </row>
  </sheetData>
  <sheetProtection/>
  <mergeCells count="6">
    <mergeCell ref="A4:B4"/>
    <mergeCell ref="A6:B6"/>
    <mergeCell ref="A25:B25"/>
    <mergeCell ref="A24:B24"/>
    <mergeCell ref="A1:D1"/>
    <mergeCell ref="A3:D3"/>
  </mergeCells>
  <printOptions/>
  <pageMargins left="0.87" right="0.1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Q1" sqref="Q1"/>
      <selection pane="bottomLeft" activeCell="A21" sqref="A21"/>
      <selection pane="bottomRight" activeCell="E1" sqref="E1:E16384"/>
    </sheetView>
  </sheetViews>
  <sheetFormatPr defaultColWidth="9.140625" defaultRowHeight="12.75"/>
  <cols>
    <col min="1" max="1" width="5.8515625" style="0" customWidth="1"/>
    <col min="2" max="2" width="22.140625" style="0" customWidth="1"/>
    <col min="3" max="3" width="18.8515625" style="0" customWidth="1"/>
    <col min="4" max="4" width="15.7109375" style="0" customWidth="1"/>
  </cols>
  <sheetData>
    <row r="1" spans="1:4" ht="36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3</v>
      </c>
      <c r="B3" s="60"/>
      <c r="C3" s="60"/>
      <c r="D3" s="60"/>
    </row>
    <row r="4" spans="1:4" s="3" customFormat="1" ht="15" customHeight="1">
      <c r="A4" s="52" t="s">
        <v>7</v>
      </c>
      <c r="B4" s="52"/>
      <c r="C4" s="23" t="s">
        <v>8</v>
      </c>
      <c r="D4" s="23" t="s">
        <v>183</v>
      </c>
    </row>
    <row r="5" spans="1:4" s="3" customFormat="1" ht="27" customHeight="1">
      <c r="A5" s="24" t="s">
        <v>50</v>
      </c>
      <c r="B5" s="25" t="s">
        <v>74</v>
      </c>
      <c r="C5" s="15" t="s">
        <v>5</v>
      </c>
      <c r="D5" s="15" t="s">
        <v>6</v>
      </c>
    </row>
    <row r="6" spans="1:4" s="13" customFormat="1" ht="16.5" customHeight="1">
      <c r="A6" s="48" t="s">
        <v>72</v>
      </c>
      <c r="B6" s="48"/>
      <c r="C6" s="8" t="s">
        <v>76</v>
      </c>
      <c r="D6" s="8" t="s">
        <v>76</v>
      </c>
    </row>
    <row r="7" spans="1:4" s="20" customFormat="1" ht="13.5" customHeight="1">
      <c r="A7" s="30"/>
      <c r="B7" s="30"/>
      <c r="C7" s="34" t="s">
        <v>185</v>
      </c>
      <c r="D7" s="34" t="s">
        <v>185</v>
      </c>
    </row>
    <row r="8" spans="1:4" ht="12.75">
      <c r="A8" s="27" t="s">
        <v>28</v>
      </c>
      <c r="B8" s="22" t="s">
        <v>119</v>
      </c>
      <c r="C8" s="4">
        <v>17385.44</v>
      </c>
      <c r="D8" s="4"/>
    </row>
    <row r="9" spans="1:4" ht="12.75">
      <c r="A9" s="27" t="s">
        <v>29</v>
      </c>
      <c r="B9" s="22" t="s">
        <v>120</v>
      </c>
      <c r="C9" s="4">
        <v>7464.14</v>
      </c>
      <c r="D9" s="4"/>
    </row>
    <row r="10" spans="1:4" ht="12.75">
      <c r="A10" s="27" t="s">
        <v>30</v>
      </c>
      <c r="B10" s="22" t="s">
        <v>121</v>
      </c>
      <c r="C10" s="4">
        <v>847.72</v>
      </c>
      <c r="D10" s="5"/>
    </row>
    <row r="11" spans="1:4" ht="12.75">
      <c r="A11" s="27" t="s">
        <v>31</v>
      </c>
      <c r="B11" s="22" t="s">
        <v>122</v>
      </c>
      <c r="C11" s="4">
        <v>698</v>
      </c>
      <c r="D11" s="4"/>
    </row>
    <row r="12" spans="1:4" ht="12.75">
      <c r="A12" s="27" t="s">
        <v>163</v>
      </c>
      <c r="B12" s="22" t="s">
        <v>164</v>
      </c>
      <c r="C12" s="4"/>
      <c r="D12" s="4">
        <v>1500</v>
      </c>
    </row>
    <row r="13" spans="1:4" ht="12.75">
      <c r="A13" s="27" t="s">
        <v>165</v>
      </c>
      <c r="B13" s="22" t="s">
        <v>166</v>
      </c>
      <c r="C13" s="4"/>
      <c r="D13" s="4">
        <v>2500</v>
      </c>
    </row>
    <row r="14" spans="1:4" ht="12.75">
      <c r="A14" s="27"/>
      <c r="B14" s="22"/>
      <c r="C14" s="4"/>
      <c r="D14" s="4"/>
    </row>
    <row r="15" spans="1:4" ht="12.75">
      <c r="A15" s="27"/>
      <c r="B15" s="27"/>
      <c r="C15" s="4"/>
      <c r="D15" s="4"/>
    </row>
    <row r="16" spans="1:4" ht="12.75">
      <c r="A16" s="27"/>
      <c r="B16" s="27"/>
      <c r="C16" s="4"/>
      <c r="D16" s="4"/>
    </row>
    <row r="17" spans="1:4" ht="12.75">
      <c r="A17" s="27"/>
      <c r="B17" s="27"/>
      <c r="C17" s="4"/>
      <c r="D17" s="4"/>
    </row>
    <row r="18" spans="1:4" ht="12.75">
      <c r="A18" s="27"/>
      <c r="B18" s="27"/>
      <c r="C18" s="4"/>
      <c r="D18" s="4"/>
    </row>
    <row r="19" spans="1:4" ht="12.75">
      <c r="A19" s="27"/>
      <c r="B19" s="27"/>
      <c r="C19" s="4"/>
      <c r="D19" s="4"/>
    </row>
    <row r="20" spans="1:4" ht="12.75">
      <c r="A20" s="27"/>
      <c r="B20" s="27"/>
      <c r="C20" s="4"/>
      <c r="D20" s="4"/>
    </row>
    <row r="21" spans="1:4" s="1" customFormat="1" ht="15.75" customHeight="1">
      <c r="A21" s="61" t="s">
        <v>81</v>
      </c>
      <c r="B21" s="61"/>
      <c r="C21" s="6">
        <f>SUM(C8:C20)</f>
        <v>26395.3</v>
      </c>
      <c r="D21" s="6">
        <f>SUM(D8:D20)</f>
        <v>4000</v>
      </c>
    </row>
    <row r="22" spans="1:4" s="11" customFormat="1" ht="19.5" customHeight="1">
      <c r="A22" s="62" t="s">
        <v>73</v>
      </c>
      <c r="B22" s="62"/>
      <c r="C22" s="10">
        <f>C21/1000</f>
        <v>26.3953</v>
      </c>
      <c r="D22" s="10">
        <f>D21/1000</f>
        <v>4</v>
      </c>
    </row>
  </sheetData>
  <sheetProtection/>
  <mergeCells count="6">
    <mergeCell ref="A22:B22"/>
    <mergeCell ref="A21:B21"/>
    <mergeCell ref="A4:B4"/>
    <mergeCell ref="A6:B6"/>
    <mergeCell ref="A3:D3"/>
    <mergeCell ref="A1:D1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O1" sqref="O1"/>
      <selection pane="bottomLeft" activeCell="A26" sqref="A26"/>
      <selection pane="bottomRight" activeCell="E1" sqref="E1:E16384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26.28125" style="0" customWidth="1"/>
    <col min="4" max="4" width="21.00390625" style="0" customWidth="1"/>
  </cols>
  <sheetData>
    <row r="1" spans="1:4" ht="35.25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45</v>
      </c>
      <c r="B3" s="60"/>
      <c r="C3" s="60"/>
      <c r="D3" s="60"/>
    </row>
    <row r="4" spans="1:4" s="14" customFormat="1" ht="28.5" customHeight="1">
      <c r="A4" s="52" t="s">
        <v>7</v>
      </c>
      <c r="B4" s="52"/>
      <c r="C4" s="23" t="s">
        <v>8</v>
      </c>
      <c r="D4" s="23" t="s">
        <v>9</v>
      </c>
    </row>
    <row r="5" spans="1:4" s="14" customFormat="1" ht="33.75" customHeight="1">
      <c r="A5" s="25" t="s">
        <v>50</v>
      </c>
      <c r="B5" s="25" t="s">
        <v>74</v>
      </c>
      <c r="C5" s="15" t="s">
        <v>5</v>
      </c>
      <c r="D5" s="15" t="s">
        <v>6</v>
      </c>
    </row>
    <row r="6" spans="1:4" s="13" customFormat="1" ht="13.5" customHeight="1">
      <c r="A6" s="48" t="s">
        <v>72</v>
      </c>
      <c r="B6" s="48"/>
      <c r="C6" s="8" t="s">
        <v>76</v>
      </c>
      <c r="D6" s="8" t="s">
        <v>76</v>
      </c>
    </row>
    <row r="7" spans="1:4" s="20" customFormat="1" ht="10.5" customHeight="1">
      <c r="A7" s="30"/>
      <c r="B7" s="30"/>
      <c r="C7" s="34" t="s">
        <v>185</v>
      </c>
      <c r="D7" s="34" t="s">
        <v>185</v>
      </c>
    </row>
    <row r="8" spans="1:4" ht="12.75">
      <c r="A8" s="27" t="s">
        <v>46</v>
      </c>
      <c r="B8" s="22" t="s">
        <v>94</v>
      </c>
      <c r="C8" s="7"/>
      <c r="D8" s="16">
        <v>3097.5</v>
      </c>
    </row>
    <row r="9" spans="1:4" ht="12.75">
      <c r="A9" s="27" t="s">
        <v>47</v>
      </c>
      <c r="B9" s="22" t="s">
        <v>93</v>
      </c>
      <c r="C9" s="16">
        <v>641</v>
      </c>
      <c r="D9" s="16"/>
    </row>
    <row r="10" spans="1:4" ht="12.75">
      <c r="A10" s="27" t="s">
        <v>48</v>
      </c>
      <c r="B10" s="22" t="s">
        <v>95</v>
      </c>
      <c r="C10" s="16">
        <v>3321</v>
      </c>
      <c r="D10" s="16"/>
    </row>
    <row r="11" spans="1:4" ht="12.75">
      <c r="A11" s="27" t="s">
        <v>49</v>
      </c>
      <c r="B11" s="22" t="s">
        <v>97</v>
      </c>
      <c r="C11" s="16"/>
      <c r="D11" s="16">
        <v>1965</v>
      </c>
    </row>
    <row r="12" spans="1:4" ht="12.75">
      <c r="A12" s="27" t="s">
        <v>83</v>
      </c>
      <c r="B12" s="22" t="s">
        <v>98</v>
      </c>
      <c r="C12" s="16"/>
      <c r="D12" s="16">
        <f>100*1.5</f>
        <v>150</v>
      </c>
    </row>
    <row r="13" spans="1:4" ht="12.75">
      <c r="A13" s="27"/>
      <c r="B13" s="7"/>
      <c r="C13" s="16"/>
      <c r="D13" s="16"/>
    </row>
    <row r="14" spans="1:4" ht="12.75">
      <c r="A14" s="27"/>
      <c r="B14" s="22"/>
      <c r="C14" s="16"/>
      <c r="D14" s="16"/>
    </row>
    <row r="15" spans="1:4" ht="12.75">
      <c r="A15" s="27"/>
      <c r="B15" s="27"/>
      <c r="C15" s="16"/>
      <c r="D15" s="16"/>
    </row>
    <row r="16" spans="1:4" ht="12.75">
      <c r="A16" s="27"/>
      <c r="B16" s="27"/>
      <c r="C16" s="16"/>
      <c r="D16" s="16"/>
    </row>
    <row r="17" spans="1:4" ht="12.75">
      <c r="A17" s="27"/>
      <c r="B17" s="27"/>
      <c r="C17" s="16"/>
      <c r="D17" s="16"/>
    </row>
    <row r="18" spans="1:4" ht="12.75">
      <c r="A18" s="27"/>
      <c r="B18" s="27"/>
      <c r="C18" s="16"/>
      <c r="D18" s="16"/>
    </row>
    <row r="19" spans="1:4" ht="12.75">
      <c r="A19" s="27"/>
      <c r="B19" s="27"/>
      <c r="C19" s="16"/>
      <c r="D19" s="16"/>
    </row>
    <row r="20" spans="1:4" s="1" customFormat="1" ht="15.75" customHeight="1">
      <c r="A20" s="61" t="s">
        <v>79</v>
      </c>
      <c r="B20" s="61"/>
      <c r="C20" s="6">
        <f>SUM(C8:C19)</f>
        <v>3962</v>
      </c>
      <c r="D20" s="6">
        <f>SUM(D8:D19)</f>
        <v>5212.5</v>
      </c>
    </row>
    <row r="21" spans="1:4" s="11" customFormat="1" ht="18" customHeight="1">
      <c r="A21" s="62" t="s">
        <v>73</v>
      </c>
      <c r="B21" s="62"/>
      <c r="C21" s="10">
        <f>C20/1000</f>
        <v>3.962</v>
      </c>
      <c r="D21" s="10">
        <f>D20/1000</f>
        <v>5.2125</v>
      </c>
    </row>
  </sheetData>
  <sheetProtection/>
  <mergeCells count="6">
    <mergeCell ref="A1:D1"/>
    <mergeCell ref="A3:D3"/>
    <mergeCell ref="A21:B21"/>
    <mergeCell ref="A4:B4"/>
    <mergeCell ref="A6:B6"/>
    <mergeCell ref="A20:B20"/>
  </mergeCells>
  <printOptions/>
  <pageMargins left="0.5" right="0.35" top="0.71" bottom="0.7480314960629921" header="0.31496062992125984" footer="0.31496062992125984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S1" sqref="S1"/>
      <selection pane="bottomLeft" activeCell="A20" sqref="A20"/>
      <selection pane="bottomRight" activeCell="E1" sqref="E1:E16384"/>
    </sheetView>
  </sheetViews>
  <sheetFormatPr defaultColWidth="9.140625" defaultRowHeight="12.75"/>
  <cols>
    <col min="1" max="1" width="8.140625" style="0" customWidth="1"/>
    <col min="2" max="2" width="27.7109375" style="0" customWidth="1"/>
    <col min="3" max="4" width="15.7109375" style="0" customWidth="1"/>
  </cols>
  <sheetData>
    <row r="1" spans="1:4" ht="12.75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51</v>
      </c>
      <c r="B3" s="60"/>
      <c r="C3" s="60"/>
      <c r="D3" s="60"/>
    </row>
    <row r="4" spans="1:4" s="14" customFormat="1" ht="28.5" customHeight="1">
      <c r="A4" s="52" t="s">
        <v>7</v>
      </c>
      <c r="B4" s="52"/>
      <c r="C4" s="23" t="s">
        <v>8</v>
      </c>
      <c r="D4" s="23" t="s">
        <v>9</v>
      </c>
    </row>
    <row r="5" spans="1:4" s="14" customFormat="1" ht="32.25" customHeight="1">
      <c r="A5" s="25" t="s">
        <v>50</v>
      </c>
      <c r="B5" s="25" t="s">
        <v>74</v>
      </c>
      <c r="C5" s="15" t="s">
        <v>5</v>
      </c>
      <c r="D5" s="15" t="s">
        <v>6</v>
      </c>
    </row>
    <row r="6" spans="1:4" s="13" customFormat="1" ht="13.5" customHeight="1">
      <c r="A6" s="48" t="s">
        <v>72</v>
      </c>
      <c r="B6" s="48"/>
      <c r="C6" s="8" t="s">
        <v>76</v>
      </c>
      <c r="D6" s="8" t="s">
        <v>76</v>
      </c>
    </row>
    <row r="7" spans="1:4" s="20" customFormat="1" ht="11.25" customHeight="1">
      <c r="A7" s="30"/>
      <c r="B7" s="30"/>
      <c r="C7" s="34" t="s">
        <v>185</v>
      </c>
      <c r="D7" s="34" t="s">
        <v>185</v>
      </c>
    </row>
    <row r="8" spans="1:4" ht="12.75">
      <c r="A8" s="27" t="s">
        <v>59</v>
      </c>
      <c r="B8" s="22" t="s">
        <v>123</v>
      </c>
      <c r="C8" s="4"/>
      <c r="D8" s="16">
        <v>3283.78</v>
      </c>
    </row>
    <row r="9" spans="1:4" ht="12.75">
      <c r="A9" s="27" t="s">
        <v>60</v>
      </c>
      <c r="B9" s="22" t="s">
        <v>124</v>
      </c>
      <c r="C9" s="4"/>
      <c r="D9" s="16">
        <v>810</v>
      </c>
    </row>
    <row r="10" spans="1:4" ht="12.75">
      <c r="A10" s="27" t="s">
        <v>178</v>
      </c>
      <c r="B10" s="22" t="s">
        <v>179</v>
      </c>
      <c r="C10" s="16">
        <v>3500</v>
      </c>
      <c r="D10" s="5"/>
    </row>
    <row r="11" spans="1:4" ht="12" customHeight="1">
      <c r="A11" s="27" t="s">
        <v>96</v>
      </c>
      <c r="B11" s="28" t="s">
        <v>151</v>
      </c>
      <c r="C11" s="16">
        <f>650*1.5</f>
        <v>975</v>
      </c>
      <c r="D11" s="16"/>
    </row>
    <row r="12" spans="1:4" ht="12.75">
      <c r="A12" s="27" t="s">
        <v>186</v>
      </c>
      <c r="B12" s="35" t="s">
        <v>187</v>
      </c>
      <c r="C12" s="16">
        <v>600</v>
      </c>
      <c r="D12" s="4"/>
    </row>
    <row r="13" spans="1:4" ht="12.75">
      <c r="A13" s="27"/>
      <c r="B13" s="27"/>
      <c r="C13" s="4"/>
      <c r="D13" s="4"/>
    </row>
    <row r="14" spans="1:4" ht="12.75">
      <c r="A14" s="27"/>
      <c r="B14" s="27"/>
      <c r="C14" s="4"/>
      <c r="D14" s="4"/>
    </row>
    <row r="15" spans="1:4" ht="12.75">
      <c r="A15" s="27"/>
      <c r="B15" s="27"/>
      <c r="C15" s="4"/>
      <c r="D15" s="4"/>
    </row>
    <row r="16" spans="1:4" ht="12.75">
      <c r="A16" s="27"/>
      <c r="B16" s="27"/>
      <c r="C16" s="4"/>
      <c r="D16" s="4"/>
    </row>
    <row r="17" spans="1:4" ht="12.75">
      <c r="A17" s="27"/>
      <c r="B17" s="27"/>
      <c r="C17" s="4"/>
      <c r="D17" s="4"/>
    </row>
    <row r="18" spans="1:4" ht="12.75">
      <c r="A18" s="27"/>
      <c r="B18" s="27"/>
      <c r="C18" s="4"/>
      <c r="D18" s="4"/>
    </row>
    <row r="19" spans="1:4" ht="12.75">
      <c r="A19" s="27"/>
      <c r="B19" s="27"/>
      <c r="C19" s="4"/>
      <c r="D19" s="4"/>
    </row>
    <row r="20" spans="1:4" ht="12.75">
      <c r="A20" s="27"/>
      <c r="B20" s="27"/>
      <c r="C20" s="4"/>
      <c r="D20" s="4"/>
    </row>
    <row r="21" spans="1:4" s="1" customFormat="1" ht="15.75" customHeight="1">
      <c r="A21" s="61" t="s">
        <v>79</v>
      </c>
      <c r="B21" s="61"/>
      <c r="C21" s="6">
        <f>SUM(C8:C20)</f>
        <v>5075</v>
      </c>
      <c r="D21" s="6">
        <f>SUM(D8:D20)</f>
        <v>4093.78</v>
      </c>
    </row>
    <row r="22" spans="1:4" s="11" customFormat="1" ht="17.25" customHeight="1">
      <c r="A22" s="62" t="s">
        <v>73</v>
      </c>
      <c r="B22" s="62"/>
      <c r="C22" s="10">
        <f>C21/1000</f>
        <v>5.075</v>
      </c>
      <c r="D22" s="10">
        <f>D21/1000</f>
        <v>4.093780000000001</v>
      </c>
    </row>
  </sheetData>
  <sheetProtection/>
  <mergeCells count="6">
    <mergeCell ref="A4:B4"/>
    <mergeCell ref="A6:B6"/>
    <mergeCell ref="A22:B22"/>
    <mergeCell ref="A21:B21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BreakPreview" zoomScale="125" zoomScaleSheetLayoutView="125" workbookViewId="0" topLeftCell="A1">
      <pane xSplit="1" ySplit="5" topLeftCell="B6" activePane="bottomRight" state="frozen"/>
      <selection pane="topLeft" activeCell="A1" sqref="A1"/>
      <selection pane="topRight" activeCell="V1" sqref="V1"/>
      <selection pane="bottomLeft" activeCell="A16" sqref="A16"/>
      <selection pane="bottomRight" activeCell="E1" sqref="E1:E16384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4" width="15.7109375" style="0" customWidth="1"/>
  </cols>
  <sheetData>
    <row r="1" spans="1:4" ht="33.75" customHeight="1">
      <c r="A1" s="59" t="s">
        <v>184</v>
      </c>
      <c r="B1" s="59"/>
      <c r="C1" s="59"/>
      <c r="D1" s="59"/>
    </row>
    <row r="2" spans="1:4" ht="12.75">
      <c r="A2" s="7"/>
      <c r="B2" s="7"/>
      <c r="C2" s="7"/>
      <c r="D2" s="7"/>
    </row>
    <row r="3" spans="1:4" ht="12.75">
      <c r="A3" s="60" t="s">
        <v>52</v>
      </c>
      <c r="B3" s="60"/>
      <c r="C3" s="60"/>
      <c r="D3" s="60"/>
    </row>
    <row r="4" spans="1:4" s="14" customFormat="1" ht="28.5" customHeight="1">
      <c r="A4" s="52" t="s">
        <v>7</v>
      </c>
      <c r="B4" s="52"/>
      <c r="C4" s="23" t="s">
        <v>8</v>
      </c>
      <c r="D4" s="23" t="s">
        <v>9</v>
      </c>
    </row>
    <row r="5" spans="1:4" s="14" customFormat="1" ht="30.75" customHeight="1">
      <c r="A5" s="25" t="s">
        <v>50</v>
      </c>
      <c r="B5" s="25" t="s">
        <v>74</v>
      </c>
      <c r="C5" s="15" t="s">
        <v>5</v>
      </c>
      <c r="D5" s="15" t="s">
        <v>6</v>
      </c>
    </row>
    <row r="6" spans="1:4" s="13" customFormat="1" ht="13.5" customHeight="1">
      <c r="A6" s="48" t="s">
        <v>72</v>
      </c>
      <c r="B6" s="48"/>
      <c r="C6" s="8" t="s">
        <v>76</v>
      </c>
      <c r="D6" s="8" t="s">
        <v>76</v>
      </c>
    </row>
    <row r="7" spans="1:4" s="20" customFormat="1" ht="11.25" customHeight="1">
      <c r="A7" s="30"/>
      <c r="B7" s="30"/>
      <c r="C7" s="34" t="s">
        <v>185</v>
      </c>
      <c r="D7" s="34" t="s">
        <v>185</v>
      </c>
    </row>
    <row r="8" spans="1:4" ht="12.75">
      <c r="A8" s="27" t="s">
        <v>53</v>
      </c>
      <c r="B8" s="22" t="s">
        <v>145</v>
      </c>
      <c r="C8" s="4"/>
      <c r="D8" s="4">
        <v>2690.8</v>
      </c>
    </row>
    <row r="9" spans="1:4" ht="12.75">
      <c r="A9" s="27" t="s">
        <v>54</v>
      </c>
      <c r="B9" s="22" t="s">
        <v>149</v>
      </c>
      <c r="C9" s="4">
        <v>3620.4</v>
      </c>
      <c r="D9" s="4">
        <v>3620</v>
      </c>
    </row>
    <row r="10" spans="1:4" ht="12.75">
      <c r="A10" s="27" t="s">
        <v>55</v>
      </c>
      <c r="B10" s="22" t="s">
        <v>148</v>
      </c>
      <c r="C10" s="4">
        <v>342</v>
      </c>
      <c r="D10" s="5">
        <v>342</v>
      </c>
    </row>
    <row r="11" spans="1:4" ht="12.75">
      <c r="A11" s="27" t="s">
        <v>56</v>
      </c>
      <c r="B11" s="22" t="s">
        <v>147</v>
      </c>
      <c r="C11" s="4"/>
      <c r="D11" s="4">
        <v>3281.4</v>
      </c>
    </row>
    <row r="12" spans="1:4" ht="12.75">
      <c r="A12" s="27" t="s">
        <v>57</v>
      </c>
      <c r="B12" s="22" t="s">
        <v>150</v>
      </c>
      <c r="C12" s="4"/>
      <c r="D12" s="4">
        <v>1023</v>
      </c>
    </row>
    <row r="13" spans="1:4" ht="12.75">
      <c r="A13" s="27" t="s">
        <v>144</v>
      </c>
      <c r="B13" s="22" t="s">
        <v>146</v>
      </c>
      <c r="C13" s="4"/>
      <c r="D13" s="4">
        <v>1180</v>
      </c>
    </row>
    <row r="14" spans="1:4" ht="12.75">
      <c r="A14" s="27"/>
      <c r="B14" s="27"/>
      <c r="C14" s="4"/>
      <c r="D14" s="4"/>
    </row>
    <row r="15" spans="1:4" ht="12.75">
      <c r="A15" s="27"/>
      <c r="B15" s="27"/>
      <c r="C15" s="4"/>
      <c r="D15" s="4"/>
    </row>
    <row r="16" spans="1:4" ht="12.75">
      <c r="A16" s="27"/>
      <c r="B16" s="27"/>
      <c r="C16" s="4"/>
      <c r="D16" s="4"/>
    </row>
    <row r="17" spans="1:4" ht="12.75">
      <c r="A17" s="27"/>
      <c r="B17" s="27"/>
      <c r="C17" s="4"/>
      <c r="D17" s="4"/>
    </row>
    <row r="18" spans="1:4" ht="12.75">
      <c r="A18" s="27"/>
      <c r="B18" s="27"/>
      <c r="C18" s="4"/>
      <c r="D18" s="4"/>
    </row>
    <row r="19" spans="1:4" ht="12.75">
      <c r="A19" s="27"/>
      <c r="B19" s="27"/>
      <c r="C19" s="4"/>
      <c r="D19" s="4"/>
    </row>
    <row r="20" spans="1:4" s="1" customFormat="1" ht="15.75" customHeight="1">
      <c r="A20" s="61" t="s">
        <v>79</v>
      </c>
      <c r="B20" s="61"/>
      <c r="C20" s="6">
        <f>SUM(C8:C19)</f>
        <v>3962.4</v>
      </c>
      <c r="D20" s="6">
        <f>SUM(D8:D19)</f>
        <v>12137.2</v>
      </c>
    </row>
    <row r="21" spans="1:4" s="11" customFormat="1" ht="21" customHeight="1">
      <c r="A21" s="62" t="s">
        <v>73</v>
      </c>
      <c r="B21" s="62"/>
      <c r="C21" s="10">
        <f>C20/1000</f>
        <v>3.9624</v>
      </c>
      <c r="D21" s="10">
        <f>D20/1000</f>
        <v>12.1372</v>
      </c>
    </row>
  </sheetData>
  <sheetProtection/>
  <mergeCells count="6">
    <mergeCell ref="A4:B4"/>
    <mergeCell ref="A6:B6"/>
    <mergeCell ref="A20:B20"/>
    <mergeCell ref="A21:B21"/>
    <mergeCell ref="A1:D1"/>
    <mergeCell ref="A3:D3"/>
  </mergeCells>
  <printOptions/>
  <pageMargins left="0.56" right="0.3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ΣΠΑΝΟΣ Κ. - ΓΑΝΤΖΟΥΔΗΣ Β. ΟΕ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</cp:lastModifiedBy>
  <cp:lastPrinted>2018-10-12T08:21:06Z</cp:lastPrinted>
  <dcterms:created xsi:type="dcterms:W3CDTF">2009-10-19T05:47:34Z</dcterms:created>
  <dcterms:modified xsi:type="dcterms:W3CDTF">2019-01-23T07:27:57Z</dcterms:modified>
  <cp:category/>
  <cp:version/>
  <cp:contentType/>
  <cp:contentStatus/>
</cp:coreProperties>
</file>