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5955" tabRatio="500" activeTab="1"/>
  </bookViews>
  <sheets>
    <sheet name="ΣΥΝΟΛΟ ΠΡΟΜΕΤΡΗΣΕΩΝ" sheetId="1" r:id="rId1"/>
    <sheet name="ΠΡΟΫΠΟΛΟΓΙΣΜΟΣ ΑΝΑΚΑΤΑΣΚΕΥΗΣ ΠΕ" sheetId="2" r:id="rId2"/>
    <sheet name="Φύλλο1" sheetId="3" r:id="rId3"/>
  </sheets>
  <definedNames>
    <definedName name="_xlnm.Print_Area" localSheetId="1">'ΠΡΟΫΠΟΛΟΓΙΣΜΟΣ ΑΝΑΚΑΤΑΣΚΕΥΗΣ ΠΕ'!$A$1:$I$91</definedName>
  </definedNames>
  <calcPr fullCalcOnLoad="1"/>
</workbook>
</file>

<file path=xl/sharedStrings.xml><?xml version="1.0" encoding="utf-8"?>
<sst xmlns="http://schemas.openxmlformats.org/spreadsheetml/2006/main" count="270" uniqueCount="208">
  <si>
    <t>ΟΔΟΣ 1</t>
  </si>
  <si>
    <t>ΟΔΟΣ 2</t>
  </si>
  <si>
    <t>ΟΔΟΣ 3</t>
  </si>
  <si>
    <t>ΟΔΟΣ 4</t>
  </si>
  <si>
    <t>ΟΔΟΣ 5</t>
  </si>
  <si>
    <t>ΟΔΟΣ 6</t>
  </si>
  <si>
    <t>ΣΥΝΟΛΟ</t>
  </si>
  <si>
    <t>ΣΤΡΟΓΓΥΛΟΠΟΙΗΣΗ</t>
  </si>
  <si>
    <t>Α-1</t>
  </si>
  <si>
    <t>Εκσκαφή ακατάλληλων εδαφών</t>
  </si>
  <si>
    <r>
      <rPr>
        <sz val="10"/>
        <rFont val="Arial Greek"/>
        <family val="2"/>
      </rPr>
      <t>m</t>
    </r>
    <r>
      <rPr>
        <vertAlign val="superscript"/>
        <sz val="10"/>
        <rFont val="Arial Greek"/>
        <family val="2"/>
      </rPr>
      <t>3</t>
    </r>
  </si>
  <si>
    <t>Α-2</t>
  </si>
  <si>
    <t>Εκσκαφή σε έδαφος γαιώδες - ημιβραχώδες</t>
  </si>
  <si>
    <t>Α-18.1</t>
  </si>
  <si>
    <t>Συνήθη δάνεια υλικών κατηγορίας Ε1 εώς Ε4</t>
  </si>
  <si>
    <t>Α-20</t>
  </si>
  <si>
    <t>Κατασκευή επιχωμάτων</t>
  </si>
  <si>
    <t>Γ-1.2</t>
  </si>
  <si>
    <t>Υπόβαση πάχους 0,10 μ. (ΠΤΠΟ-150)</t>
  </si>
  <si>
    <t>Γ-2.2</t>
  </si>
  <si>
    <t>Βάση πάχους 0,10 μ. (ΠΤΠΟ-155)</t>
  </si>
  <si>
    <t>Β-29.2.1</t>
  </si>
  <si>
    <t>Άοπλο C12/15 κρασπέδων</t>
  </si>
  <si>
    <t>Β-51</t>
  </si>
  <si>
    <t xml:space="preserve">Προκατασκευασμένα κράσπεδα οδοποιίας </t>
  </si>
  <si>
    <t>m</t>
  </si>
  <si>
    <t>Δ-3</t>
  </si>
  <si>
    <t>Ασφαλτική Επάλειψη</t>
  </si>
  <si>
    <r>
      <rPr>
        <sz val="10"/>
        <rFont val="Arial Greek"/>
        <family val="2"/>
      </rPr>
      <t>m</t>
    </r>
    <r>
      <rPr>
        <vertAlign val="superscript"/>
        <sz val="10"/>
        <rFont val="Arial Greek"/>
        <family val="2"/>
      </rPr>
      <t>2</t>
    </r>
  </si>
  <si>
    <t>Δ-8.1</t>
  </si>
  <si>
    <t>Ασφαλτική στρώση κυκλοφορίας πάχους 0,05 μ. με χρήση κοινής ασφάλτου</t>
  </si>
  <si>
    <t>Β-1</t>
  </si>
  <si>
    <t>Εκσκαφή θεμελίων τεχνικών έργων και τάφρων πλάτους μέχρι και 3μ</t>
  </si>
  <si>
    <t>ΥΔΡ 5.07</t>
  </si>
  <si>
    <t>Εγκιβωτισμός σωλήνων με άμμο λατομειου</t>
  </si>
  <si>
    <t>ΥΔΡ 12.14.01.06</t>
  </si>
  <si>
    <t>Αγωγός Φ90 10 Atm HDP(πολυαιθυλένιο τρίτης γενεάς)</t>
  </si>
  <si>
    <t xml:space="preserve">ΕΛΛΗΝΙΚΗ ΔΗΜΟΚΡΑΤΙΑ  
</t>
  </si>
  <si>
    <t>ΝΟΜΟΣ ΛΑΡΙΣΑΣ</t>
  </si>
  <si>
    <t>ΔΗΜΟΣ ΦΑΡΣΑΛΩΝ</t>
  </si>
  <si>
    <t>ΧΡΗΜΑΤΟΔΟΤΗΣΗ: ΦΙΛΟΔΗΜΟΣ ΙΙ - ΛΟΙΠΕΣ ΠΗΓΕΣ ΧΡΗΜΑΤΟΔΟΤΗΣΗΣ</t>
  </si>
  <si>
    <t>ΠΡΟΫΠΟΛΟΓΙΣΜΟΣ :  70.000,00 €</t>
  </si>
  <si>
    <t>ΑΡ. ΜΕΛΕΤΗΣ: 18/2020</t>
  </si>
  <si>
    <t xml:space="preserve"> </t>
  </si>
  <si>
    <t>ΠΡΟΫΠΟΛΟΓΙΣΜΟΣ ΜΕΛΕΤΗΣ</t>
  </si>
  <si>
    <t>α/α</t>
  </si>
  <si>
    <t>α/α Τιμολογίου</t>
  </si>
  <si>
    <t>Είδος Εργασίας</t>
  </si>
  <si>
    <t>Άρθρο Αναθεώρησης</t>
  </si>
  <si>
    <t>Μονάδα</t>
  </si>
  <si>
    <t>Ποσότητα</t>
  </si>
  <si>
    <t>Τιμή Μονάδας</t>
  </si>
  <si>
    <t>Δαπάνη</t>
  </si>
  <si>
    <t>Ολική</t>
  </si>
  <si>
    <t>ΟΜΑΔΑ Α' : ΧΩΜΑΤΟΥΡΓΙΚΑ ΟΙΚΟΔΟΜΙΚΗΣ-ΥΠΟΔΟΜΕΣ</t>
  </si>
  <si>
    <t>22.20.02 σχετ.</t>
  </si>
  <si>
    <t>Με προσοχή, για την εξαγωγή ακεραίων χονδρόπλακων ή πλακών πεζοδρομίου</t>
  </si>
  <si>
    <t>ΟΙΚ-2237</t>
  </si>
  <si>
    <t>m2</t>
  </si>
  <si>
    <t>22.65.02</t>
  </si>
  <si>
    <t>Αποξήλωση μεταλλικών κιγκλιδωμάτων</t>
  </si>
  <si>
    <t>ΟΙΚ-2275</t>
  </si>
  <si>
    <t>Kg</t>
  </si>
  <si>
    <t>Εκσκαφή θεμελίων τεχνικών έργων και τάφρων πλάτους έως 5,0 m</t>
  </si>
  <si>
    <t>ΟΔΟ-2151</t>
  </si>
  <si>
    <r>
      <rPr>
        <sz val="11"/>
        <rFont val="Times New Roman"/>
        <family val="1"/>
      </rPr>
      <t>m</t>
    </r>
    <r>
      <rPr>
        <vertAlign val="superscript"/>
        <sz val="9"/>
        <rFont val="Arial"/>
        <family val="2"/>
      </rPr>
      <t>3</t>
    </r>
  </si>
  <si>
    <t>22.10.01 σχετ.</t>
  </si>
  <si>
    <t>Καθαίρεση στοιχείων από άοπλο σκυρόδεμα με χρήση συνήθους κρουστικού εξοπλισμού</t>
  </si>
  <si>
    <t>ΟΙΚ-2226</t>
  </si>
  <si>
    <t>22.20.01 σχετ.</t>
  </si>
  <si>
    <t>Χωρίς να καταβάλλεται προσοχή για την εξαγωγή ακεραίων πλακών</t>
  </si>
  <si>
    <t>ΟΙΚ-2236</t>
  </si>
  <si>
    <t>Γ3</t>
  </si>
  <si>
    <t>Ανάμιξη κηπευτικού χώματος και άμμου ποταμού</t>
  </si>
  <si>
    <t>ΠΡΣ</t>
  </si>
  <si>
    <t>Δ16</t>
  </si>
  <si>
    <t>Προμήθεια άμμου χειμάρου ή ορυχείου</t>
  </si>
  <si>
    <t>ΟΔΟ1510</t>
  </si>
  <si>
    <t>Γ1</t>
  </si>
  <si>
    <t>Γενική μόρφωση επιφάνειας εδάφους για την φύτευση φυτών ή εγκατάσταση χλοοτάπητα</t>
  </si>
  <si>
    <t>ΠΡΣ1140</t>
  </si>
  <si>
    <t>στρ.</t>
  </si>
  <si>
    <t>22.04</t>
  </si>
  <si>
    <t>Καθαιρέσεις πλινθοδομών</t>
  </si>
  <si>
    <t>ΟΙΚ-2222</t>
  </si>
  <si>
    <t>20.04.01</t>
  </si>
  <si>
    <t>Εκσκαφή θεμελίων και τάφρων χωρίς τη χρήση μηχανικών μέσων σε εδάφη γαιώδη-ημιβραχώδη</t>
  </si>
  <si>
    <t>ΟΙΚ-2122</t>
  </si>
  <si>
    <t>ΣΥΝΟΛΟ ΟΜΑΔΑΣ Α</t>
  </si>
  <si>
    <t>ΟΜΑΔΑ Β' : ΣΚΥΡΟΔΕΜΑ-ΕΠΙΣΤΡΩΣΕΙΣ</t>
  </si>
  <si>
    <t>73.11</t>
  </si>
  <si>
    <t xml:space="preserve">Επιστρώσεις με χονδρόπλακες ακανόνιστες </t>
  </si>
  <si>
    <t>ΟΙΚ-7311</t>
  </si>
  <si>
    <t>73.12</t>
  </si>
  <si>
    <t>Επιστρώσεις με χονδρόπλακες ορθογωνισμένες</t>
  </si>
  <si>
    <t>ΟΙΚ-7312</t>
  </si>
  <si>
    <t>73.11 Σχετ</t>
  </si>
  <si>
    <t>Επιστρώσεις με χονδρόπλακες ακανόνιστες (δίχως αγορά πλακών)</t>
  </si>
  <si>
    <t>74.30.12</t>
  </si>
  <si>
    <t>Επιστρώσεις με πλάκες μαρμάρου σκληρού έως εξαιρετικά σκληρού, πάχους 2 cm, σε αναλογία άνω των 25 τεμαχίων ανά τετραγωνικό μέτρο</t>
  </si>
  <si>
    <t>ΟΙΚ-7444</t>
  </si>
  <si>
    <t>71.01.03 Σχετ</t>
  </si>
  <si>
    <t>Αρμολογήματα όψεων ημιξέστων ή ξεστών λιθοδομών ή πλακοστρώσεων</t>
  </si>
  <si>
    <t>ΟΙΚ-7103</t>
  </si>
  <si>
    <t>Β-52</t>
  </si>
  <si>
    <t>Πλακοστρώσεις πεζοδρομίων, νησίδων κ.λ.π.</t>
  </si>
  <si>
    <t>ΟΔΟ-2922</t>
  </si>
  <si>
    <t>Β-52 Σχετ.</t>
  </si>
  <si>
    <t>Πλακοστρώσεις πεζοδρομίων, νησίδων κ.λ.π. χωρίς την προμήθεια πλακών πεζοδρομείου</t>
  </si>
  <si>
    <t>Β6 Σχετ.</t>
  </si>
  <si>
    <t>Πλακόστρωση με κυβολίθους επισκευή των υπαρχόντων (αποξήλωση με προσοχή και επανατοποθέτηση)</t>
  </si>
  <si>
    <t xml:space="preserve">Β6 </t>
  </si>
  <si>
    <t xml:space="preserve">Πλακόστρωση με κυβολίθους </t>
  </si>
  <si>
    <t>32.05.03</t>
  </si>
  <si>
    <t>Για κατασκευές από σκυρόδεμα κατηγορίας C12/15</t>
  </si>
  <si>
    <t>ΟΙΚ-3213</t>
  </si>
  <si>
    <t>32.25.02</t>
  </si>
  <si>
    <t>ΟΙΚ-3223.Α.4</t>
  </si>
  <si>
    <t>32.01.04 Σχετ.</t>
  </si>
  <si>
    <t>Για κατασκευές από σκυρόδεμα κατηγορίας C16/20</t>
  </si>
  <si>
    <t>ΟΙΚ-3214</t>
  </si>
  <si>
    <t>38.20.03</t>
  </si>
  <si>
    <t>Δομικά πλέγματα B500C (S500s)</t>
  </si>
  <si>
    <t>ΟΙΚ-3873</t>
  </si>
  <si>
    <t>Β-51 Σχετ.</t>
  </si>
  <si>
    <t>Τοποθέτηση κρασπέδων παρτεριών</t>
  </si>
  <si>
    <t>ΟΔΟ-2921</t>
  </si>
  <si>
    <t>μ</t>
  </si>
  <si>
    <t>32.02.05</t>
  </si>
  <si>
    <t>Για κατασκευές από σκυρόδεμα κατηγορίας C20/25</t>
  </si>
  <si>
    <t>ΟΙΚ-3215</t>
  </si>
  <si>
    <t>32.25.04</t>
  </si>
  <si>
    <t>ΟΙΚ-3223.Α.6</t>
  </si>
  <si>
    <t>38.02 Σχετ.</t>
  </si>
  <si>
    <t>Ξυλότυποι χυτών μικροκατασκευών</t>
  </si>
  <si>
    <t>ΟΙΚ-3811</t>
  </si>
  <si>
    <t>38.01 Σχετ.</t>
  </si>
  <si>
    <t>Ξυλότυποι χυτών τοίχων</t>
  </si>
  <si>
    <t>ΟΙΚ-3801</t>
  </si>
  <si>
    <t>32.01.05 Σχετ.</t>
  </si>
  <si>
    <t>38.20.02</t>
  </si>
  <si>
    <t>Χαλύβδινοι οπλισμοί κατηγορίας B500C (S500s)</t>
  </si>
  <si>
    <t>ΣΥΝΟΛΟ ΟΜΑΔΑΣ Β</t>
  </si>
  <si>
    <t>ΟΜΑΔΑ Γ' : ΛΟΙΠΕΣ ΕΡΓΑΣΙΕΣ</t>
  </si>
  <si>
    <t>64.01.01 Σχετ.</t>
  </si>
  <si>
    <t xml:space="preserve">Σιδηρά κιγκλιδώματα από ράβδους συνήθων διατομών απλού σχεδίου από ευθύγραμμες και καμπύλες ράβδους </t>
  </si>
  <si>
    <t>ΟΙΚ-6401</t>
  </si>
  <si>
    <t>77.54 Σχετ.</t>
  </si>
  <si>
    <t>Ελαιοχρωματισμοί ξυλίνων επιφανειών καθισμάτων και μεταλλικού σκελετού με χρώματα αλκυδικών ή ακρυλικών ρητινών, βάσεως νερού η διαλύτου</t>
  </si>
  <si>
    <t>ΟΙΚ-7754</t>
  </si>
  <si>
    <t>77.67.02 Σχετ.</t>
  </si>
  <si>
    <t>Διαμέτρου από 1 1/4 έως 2''</t>
  </si>
  <si>
    <t>ΟΙΚ-7767.4</t>
  </si>
  <si>
    <t>μμ</t>
  </si>
  <si>
    <t>77.67.04</t>
  </si>
  <si>
    <t>Χρωματισμοί σωληνώσεων διαμέτρου από 5 έως 6''</t>
  </si>
  <si>
    <t>ΟΙΚ-7767.8</t>
  </si>
  <si>
    <t>77.01</t>
  </si>
  <si>
    <t>Υδροχρωματισμοί ασβέστου νέων επιφανειών</t>
  </si>
  <si>
    <t>ΟΙΚ-7701</t>
  </si>
  <si>
    <t>Γ.1 ΣΧΕΤ.</t>
  </si>
  <si>
    <t>Καθαρισμός πλατείας (περιλαμβάνονται όλοι οι χώροι και τα πεζοδρόμειο)</t>
  </si>
  <si>
    <t>ΠΡΣ-1140</t>
  </si>
  <si>
    <t>Δ8</t>
  </si>
  <si>
    <t>Προμήθεια φυτικής γης</t>
  </si>
  <si>
    <t>ΠΡΣ-1620</t>
  </si>
  <si>
    <t>Δ7</t>
  </si>
  <si>
    <t>Προμήθεια κηπευτικού χώματος</t>
  </si>
  <si>
    <t>ΠΡΣ-1710</t>
  </si>
  <si>
    <t>Ε 13.1 Σχετ.</t>
  </si>
  <si>
    <t>Εγκατάσταση χλοοτάπητα με σπορά</t>
  </si>
  <si>
    <t>ΠΡΣ-5510</t>
  </si>
  <si>
    <t>Δημιουργία αδρευτικού συτήματος ποτίσματος</t>
  </si>
  <si>
    <t>Α-18.3</t>
  </si>
  <si>
    <t>Δάνεια θραυστών επίλεκτων υλικών δανειοθαλάμων Κατηγορίας Ε4</t>
  </si>
  <si>
    <t>ΟΔΟ-1510</t>
  </si>
  <si>
    <t>ΣΤ4.3.3</t>
  </si>
  <si>
    <t>Μεγάλων δένδρων ύψους 12-16 μ σε πλατείες, πάρκα κλπ</t>
  </si>
  <si>
    <t>ΠΡΣ-5354</t>
  </si>
  <si>
    <t>τεμ</t>
  </si>
  <si>
    <t>60.10.01.01 Σχετ.</t>
  </si>
  <si>
    <t>ΦΩΤΙΣΤΙΚΑ ΜΕ ΑΓΚΥΡΙΑ</t>
  </si>
  <si>
    <t>ΗΛΜ-101</t>
  </si>
  <si>
    <t>Επισκευή στέγης στην κοινότητα</t>
  </si>
  <si>
    <t>77.91 σχετ.</t>
  </si>
  <si>
    <t>Ανακαίνιση παλαιών χρωματισμένων επιφανειών με διπλή στρώση ελαιοχρώματος</t>
  </si>
  <si>
    <t>ΟΙΚ-7791</t>
  </si>
  <si>
    <t>60.10.80.03 σχετ.</t>
  </si>
  <si>
    <t>ΠΙΛΑΡ ΗΛΕΚΤΡΟΔΟΤΗΣΗΣ</t>
  </si>
  <si>
    <t>ΗΛΜ52</t>
  </si>
  <si>
    <t>ΣΥΝΟΛΟ ΟΜΑΔΑΣ Γ</t>
  </si>
  <si>
    <t>ΤΕΛΙΚΟ ΣΥΝΟΛΟ</t>
  </si>
  <si>
    <t>ΓΕ+ΟΕ 18%</t>
  </si>
  <si>
    <t xml:space="preserve">ΣΥΝΟΛΟ </t>
  </si>
  <si>
    <t>ΑΠΡΟΒΛΕΠΤΑ 15%</t>
  </si>
  <si>
    <t>ΑΝΑΘΕΩΡΗΣΗ</t>
  </si>
  <si>
    <t>ΦΠΑ 24%</t>
  </si>
  <si>
    <t>ΦΑΡΣΑΛΑ    10/11/2020</t>
  </si>
  <si>
    <t>ΣΥΝΤΑΧΘΗΚΕ ΚΑΙ ΘΕΩΡΗΘΗΚΕ</t>
  </si>
  <si>
    <t>Ο ΠΡΟΪΣΤΑΜΕΝΟΣ</t>
  </si>
  <si>
    <t>ΔΙΕΥΘΥΝΣΗΣ ΤΕΧΝΙΚΩΝ ΥΠΗΡΕΣΙΩΝ</t>
  </si>
  <si>
    <t>ΛΙΑΠΗΣ ΤΑΣΟΣ</t>
  </si>
  <si>
    <t>ΠΟΛΙΤΙΚΟΣ ΜΗΧΑΝΙΚΟΣ</t>
  </si>
  <si>
    <t>ΕΡΓΟ :  ΣΥΝΤΗΡΗΣΗ ΠΛΑΤΕΙΩΝ ΚΑΙ ΕΠΙΣΚΕΥΗ ΚΟΙΝΟΤΗΤΩΝ (ΑΧΙΛΛΕΙΟ – ΝΕΡΑΪΔΑ – ΣΤΑΥΡΟΣ – ΠΟΛΥΝΕΡΙ – ΣΙΤΟΧΩΡΟΥ)                                                             ΑΡΙΘΜ.ΜΕΛΕΤΗΣ :18/2020                                                                                                       K.A.E :30/7332.00</t>
  </si>
  <si>
    <t>72.11 Σχετ.</t>
  </si>
  <si>
    <t>ΟΙΚ 7211</t>
  </si>
  <si>
    <t>Η9 Σχετ.</t>
  </si>
  <si>
    <t>κατ' αποκοπή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</si>
</sst>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"/>
  </numFmts>
  <fonts count="45">
    <font>
      <sz val="10"/>
      <name val="Arial Greek"/>
      <family val="2"/>
    </font>
    <font>
      <sz val="10"/>
      <name val="Arial"/>
      <family val="0"/>
    </font>
    <font>
      <vertAlign val="superscript"/>
      <sz val="10"/>
      <name val="Arial Greek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9"/>
      <name val="Arial"/>
      <family val="2"/>
    </font>
    <font>
      <sz val="10.5"/>
      <name val="Bookman Old Style"/>
      <family val="1"/>
    </font>
    <font>
      <b/>
      <sz val="10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8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2" fontId="3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65</xdr:row>
      <xdr:rowOff>0</xdr:rowOff>
    </xdr:from>
    <xdr:to>
      <xdr:col>2</xdr:col>
      <xdr:colOff>1419225</xdr:colOff>
      <xdr:row>71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181350" y="21593175"/>
          <a:ext cx="1333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14.375" style="0" customWidth="1"/>
    <col min="2" max="2" width="32.875" style="0" customWidth="1"/>
    <col min="3" max="10" width="9.00390625" style="0" customWidth="1"/>
    <col min="11" max="11" width="18.00390625" style="0" customWidth="1"/>
  </cols>
  <sheetData>
    <row r="2" spans="3:11" ht="12.7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K2" s="2" t="s">
        <v>7</v>
      </c>
    </row>
    <row r="3" spans="1:11" ht="14.25">
      <c r="A3" s="3" t="s">
        <v>8</v>
      </c>
      <c r="B3" s="4" t="s">
        <v>9</v>
      </c>
      <c r="C3" s="1">
        <v>150</v>
      </c>
      <c r="D3" s="1">
        <f>55.44+37.65</f>
        <v>93.09</v>
      </c>
      <c r="E3" s="1">
        <v>31.95</v>
      </c>
      <c r="F3" s="1">
        <v>48</v>
      </c>
      <c r="G3" s="1">
        <v>67.2</v>
      </c>
      <c r="H3" s="1">
        <v>40.25</v>
      </c>
      <c r="I3" s="1">
        <f aca="true" t="shared" si="0" ref="I3:I15">SUM(C3:H3)</f>
        <v>430.49</v>
      </c>
      <c r="J3" t="s">
        <v>10</v>
      </c>
      <c r="K3" s="2">
        <v>440</v>
      </c>
    </row>
    <row r="4" spans="1:11" ht="25.5">
      <c r="A4" s="3" t="s">
        <v>11</v>
      </c>
      <c r="B4" s="5" t="s">
        <v>12</v>
      </c>
      <c r="C4" s="1">
        <v>76</v>
      </c>
      <c r="D4" s="1">
        <v>0</v>
      </c>
      <c r="E4" s="1">
        <v>0</v>
      </c>
      <c r="F4" s="1">
        <v>0</v>
      </c>
      <c r="G4" s="1">
        <v>201.6</v>
      </c>
      <c r="H4" s="1">
        <v>0</v>
      </c>
      <c r="I4" s="1">
        <f t="shared" si="0"/>
        <v>277.6</v>
      </c>
      <c r="J4" t="s">
        <v>10</v>
      </c>
      <c r="K4" s="2">
        <v>280</v>
      </c>
    </row>
    <row r="5" spans="1:11" ht="25.5">
      <c r="A5" s="3" t="s">
        <v>13</v>
      </c>
      <c r="B5" s="5" t="s">
        <v>14</v>
      </c>
      <c r="C5" s="1">
        <v>92.84</v>
      </c>
      <c r="D5" s="1">
        <v>0</v>
      </c>
      <c r="E5" s="1">
        <v>0</v>
      </c>
      <c r="F5" s="1">
        <v>0</v>
      </c>
      <c r="G5" s="1">
        <v>134.4</v>
      </c>
      <c r="H5" s="1">
        <v>120.75</v>
      </c>
      <c r="I5" s="1">
        <f t="shared" si="0"/>
        <v>347.99</v>
      </c>
      <c r="J5" t="s">
        <v>10</v>
      </c>
      <c r="K5" s="2">
        <v>360</v>
      </c>
    </row>
    <row r="6" spans="1:11" ht="14.25">
      <c r="A6" s="3" t="s">
        <v>15</v>
      </c>
      <c r="B6" s="6" t="s">
        <v>16</v>
      </c>
      <c r="C6" s="1">
        <v>92.84</v>
      </c>
      <c r="D6" s="1">
        <v>0</v>
      </c>
      <c r="E6" s="1">
        <v>0</v>
      </c>
      <c r="F6" s="1">
        <v>0</v>
      </c>
      <c r="G6" s="1">
        <v>134.4</v>
      </c>
      <c r="H6" s="1">
        <v>120.75</v>
      </c>
      <c r="I6" s="1">
        <f t="shared" si="0"/>
        <v>347.99</v>
      </c>
      <c r="J6" t="s">
        <v>10</v>
      </c>
      <c r="K6" s="7">
        <v>360</v>
      </c>
    </row>
    <row r="7" spans="1:11" ht="25.5">
      <c r="A7" s="3" t="s">
        <v>17</v>
      </c>
      <c r="B7" s="5" t="s">
        <v>18</v>
      </c>
      <c r="C7" s="1">
        <v>99</v>
      </c>
      <c r="D7" s="1">
        <v>0</v>
      </c>
      <c r="E7" s="1">
        <v>0</v>
      </c>
      <c r="F7" s="1">
        <v>0</v>
      </c>
      <c r="G7" s="1">
        <v>50.4</v>
      </c>
      <c r="H7" s="1">
        <v>0</v>
      </c>
      <c r="I7" s="1">
        <f t="shared" si="0"/>
        <v>149.4</v>
      </c>
      <c r="J7" t="s">
        <v>10</v>
      </c>
      <c r="K7" s="7">
        <v>150</v>
      </c>
    </row>
    <row r="8" spans="1:11" ht="14.25">
      <c r="A8" s="3" t="s">
        <v>19</v>
      </c>
      <c r="B8" s="5" t="s">
        <v>20</v>
      </c>
      <c r="C8" s="1">
        <v>99</v>
      </c>
      <c r="D8" s="1">
        <f>41.58+30.12</f>
        <v>71.7</v>
      </c>
      <c r="E8" s="1">
        <v>31.95</v>
      </c>
      <c r="F8" s="1">
        <v>72</v>
      </c>
      <c r="G8" s="1">
        <v>50.4</v>
      </c>
      <c r="H8" s="1">
        <v>0</v>
      </c>
      <c r="I8" s="1">
        <f t="shared" si="0"/>
        <v>325.04999999999995</v>
      </c>
      <c r="J8" t="s">
        <v>10</v>
      </c>
      <c r="K8" s="7">
        <v>335</v>
      </c>
    </row>
    <row r="9" spans="1:11" ht="14.25">
      <c r="A9" s="3" t="s">
        <v>21</v>
      </c>
      <c r="B9" s="5" t="s">
        <v>22</v>
      </c>
      <c r="C9" s="1">
        <v>21.15</v>
      </c>
      <c r="D9" s="1">
        <f>12.28+13.35</f>
        <v>25.63</v>
      </c>
      <c r="E9" s="1">
        <v>0</v>
      </c>
      <c r="F9" s="1">
        <v>0</v>
      </c>
      <c r="G9" s="1">
        <v>85.1</v>
      </c>
      <c r="H9" s="1">
        <v>68.43</v>
      </c>
      <c r="I9" s="1">
        <f t="shared" si="0"/>
        <v>200.31</v>
      </c>
      <c r="J9" t="s">
        <v>10</v>
      </c>
      <c r="K9" s="7">
        <v>205</v>
      </c>
    </row>
    <row r="10" spans="1:11" ht="25.5">
      <c r="A10" s="3" t="s">
        <v>23</v>
      </c>
      <c r="B10" s="5" t="s">
        <v>24</v>
      </c>
      <c r="C10" s="8">
        <v>237.6</v>
      </c>
      <c r="D10" s="1">
        <f>138+150.6</f>
        <v>288.6</v>
      </c>
      <c r="E10" s="1">
        <v>0</v>
      </c>
      <c r="F10" s="8">
        <v>0</v>
      </c>
      <c r="G10" s="8">
        <v>168</v>
      </c>
      <c r="H10" s="8">
        <v>0</v>
      </c>
      <c r="I10" s="1">
        <f t="shared" si="0"/>
        <v>694.2</v>
      </c>
      <c r="J10" t="s">
        <v>25</v>
      </c>
      <c r="K10" s="7">
        <v>700</v>
      </c>
    </row>
    <row r="11" spans="1:11" ht="14.25">
      <c r="A11" s="3" t="s">
        <v>26</v>
      </c>
      <c r="B11" s="5" t="s">
        <v>27</v>
      </c>
      <c r="C11" s="9">
        <v>988.52</v>
      </c>
      <c r="D11" s="1">
        <f>415.8+301.2</f>
        <v>717</v>
      </c>
      <c r="E11" s="1">
        <v>319.5</v>
      </c>
      <c r="F11" s="8">
        <v>480</v>
      </c>
      <c r="G11" s="8">
        <v>462</v>
      </c>
      <c r="H11" s="8">
        <v>0</v>
      </c>
      <c r="I11" s="1">
        <f t="shared" si="0"/>
        <v>2967.02</v>
      </c>
      <c r="J11" t="s">
        <v>28</v>
      </c>
      <c r="K11" s="7">
        <v>3000</v>
      </c>
    </row>
    <row r="12" spans="1:11" ht="38.25">
      <c r="A12" s="3" t="s">
        <v>29</v>
      </c>
      <c r="B12" s="5" t="s">
        <v>30</v>
      </c>
      <c r="C12" s="1">
        <f aca="true" t="shared" si="1" ref="C12:H12">C11</f>
        <v>988.52</v>
      </c>
      <c r="D12" s="1">
        <f t="shared" si="1"/>
        <v>717</v>
      </c>
      <c r="E12" s="1">
        <f t="shared" si="1"/>
        <v>319.5</v>
      </c>
      <c r="F12" s="1">
        <f t="shared" si="1"/>
        <v>480</v>
      </c>
      <c r="G12" s="1">
        <f t="shared" si="1"/>
        <v>462</v>
      </c>
      <c r="H12" s="1">
        <f t="shared" si="1"/>
        <v>0</v>
      </c>
      <c r="I12" s="1">
        <f t="shared" si="0"/>
        <v>2967.02</v>
      </c>
      <c r="J12" t="s">
        <v>28</v>
      </c>
      <c r="K12" s="7">
        <v>3000</v>
      </c>
    </row>
    <row r="13" spans="1:11" ht="25.5">
      <c r="A13" s="3" t="s">
        <v>31</v>
      </c>
      <c r="B13" s="5" t="s">
        <v>32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27.6</v>
      </c>
      <c r="I13" s="1">
        <f t="shared" si="0"/>
        <v>27.6</v>
      </c>
      <c r="J13" t="s">
        <v>10</v>
      </c>
      <c r="K13" s="7">
        <v>30</v>
      </c>
    </row>
    <row r="14" spans="1:11" ht="25.5">
      <c r="A14" s="3" t="s">
        <v>33</v>
      </c>
      <c r="B14" s="5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20.7</v>
      </c>
      <c r="I14" s="1">
        <f t="shared" si="0"/>
        <v>20.7</v>
      </c>
      <c r="J14" t="s">
        <v>10</v>
      </c>
      <c r="K14" s="7">
        <v>21</v>
      </c>
    </row>
    <row r="15" spans="1:11" ht="25.5">
      <c r="A15" s="10" t="s">
        <v>35</v>
      </c>
      <c r="B15" s="5" t="s">
        <v>36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115</v>
      </c>
      <c r="I15" s="1">
        <f t="shared" si="0"/>
        <v>115</v>
      </c>
      <c r="J15" t="s">
        <v>25</v>
      </c>
      <c r="K15" s="7">
        <v>120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SheetLayoutView="100" zoomScalePageLayoutView="0" workbookViewId="0" topLeftCell="A4">
      <selection activeCell="L62" sqref="L62"/>
    </sheetView>
  </sheetViews>
  <sheetFormatPr defaultColWidth="9.00390625" defaultRowHeight="12.75"/>
  <cols>
    <col min="1" max="1" width="3.625" style="11" customWidth="1"/>
    <col min="2" max="2" width="21.25390625" style="11" customWidth="1"/>
    <col min="3" max="3" width="39.75390625" style="11" customWidth="1"/>
    <col min="4" max="4" width="15.75390625" style="11" customWidth="1"/>
    <col min="5" max="5" width="17.375" style="11" customWidth="1"/>
    <col min="6" max="6" width="25.625" style="11" customWidth="1"/>
    <col min="7" max="7" width="21.625" style="11" customWidth="1"/>
    <col min="8" max="8" width="24.00390625" style="11" customWidth="1"/>
    <col min="9" max="9" width="9.125" style="11" customWidth="1"/>
    <col min="10" max="11" width="9.75390625" style="11" customWidth="1"/>
    <col min="12" max="16384" width="9.125" style="11" customWidth="1"/>
  </cols>
  <sheetData>
    <row r="1" spans="1:9" ht="41.25" customHeight="1">
      <c r="A1" s="12"/>
      <c r="B1" s="58" t="s">
        <v>37</v>
      </c>
      <c r="C1" s="58"/>
      <c r="D1" s="13"/>
      <c r="E1" s="59" t="s">
        <v>203</v>
      </c>
      <c r="F1" s="59"/>
      <c r="G1" s="59"/>
      <c r="H1" s="59"/>
      <c r="I1" s="15"/>
    </row>
    <row r="2" spans="1:8" ht="15">
      <c r="A2" s="12"/>
      <c r="B2" s="58"/>
      <c r="C2" s="58"/>
      <c r="D2" s="58"/>
      <c r="E2" s="59"/>
      <c r="F2" s="59"/>
      <c r="G2" s="59"/>
      <c r="H2" s="59"/>
    </row>
    <row r="3" spans="1:8" ht="14.25" customHeight="1">
      <c r="A3" s="12"/>
      <c r="B3" s="58" t="s">
        <v>38</v>
      </c>
      <c r="C3" s="58"/>
      <c r="D3" s="13"/>
      <c r="E3" s="59"/>
      <c r="F3" s="59"/>
      <c r="G3" s="59"/>
      <c r="H3" s="59"/>
    </row>
    <row r="4" spans="1:8" ht="14.25" customHeight="1">
      <c r="A4" s="12"/>
      <c r="B4" s="58" t="s">
        <v>39</v>
      </c>
      <c r="C4" s="58"/>
      <c r="D4" s="13"/>
      <c r="E4" s="59"/>
      <c r="F4" s="59"/>
      <c r="G4" s="59"/>
      <c r="H4" s="59"/>
    </row>
    <row r="5" spans="5:9" ht="15" customHeight="1">
      <c r="E5" s="58"/>
      <c r="F5" s="58"/>
      <c r="G5" s="58"/>
      <c r="H5" s="58"/>
      <c r="I5" s="15"/>
    </row>
    <row r="6" spans="5:9" ht="40.5" customHeight="1">
      <c r="E6" s="59" t="s">
        <v>40</v>
      </c>
      <c r="F6" s="59"/>
      <c r="G6" s="59"/>
      <c r="H6" s="59"/>
      <c r="I6" s="14"/>
    </row>
    <row r="7" spans="5:9" ht="15" customHeight="1">
      <c r="E7" s="58" t="s">
        <v>41</v>
      </c>
      <c r="F7" s="58"/>
      <c r="G7" s="58"/>
      <c r="H7" s="58"/>
      <c r="I7" s="15"/>
    </row>
    <row r="8" spans="5:6" ht="15">
      <c r="E8" s="60" t="s">
        <v>42</v>
      </c>
      <c r="F8" s="60"/>
    </row>
    <row r="9" ht="15">
      <c r="G9" s="11" t="s">
        <v>43</v>
      </c>
    </row>
    <row r="10" spans="1:8" ht="15">
      <c r="A10" s="61" t="s">
        <v>44</v>
      </c>
      <c r="B10" s="61"/>
      <c r="C10" s="61"/>
      <c r="D10" s="61"/>
      <c r="E10" s="61"/>
      <c r="F10" s="61"/>
      <c r="G10" s="61"/>
      <c r="H10" s="61"/>
    </row>
    <row r="12" spans="1:8" ht="27.75" customHeight="1">
      <c r="A12" s="62" t="s">
        <v>45</v>
      </c>
      <c r="B12" s="63" t="s">
        <v>46</v>
      </c>
      <c r="C12" s="62" t="s">
        <v>47</v>
      </c>
      <c r="D12" s="63" t="s">
        <v>48</v>
      </c>
      <c r="E12" s="62" t="s">
        <v>49</v>
      </c>
      <c r="F12" s="62" t="s">
        <v>50</v>
      </c>
      <c r="G12" s="63" t="s">
        <v>51</v>
      </c>
      <c r="H12" s="16" t="s">
        <v>52</v>
      </c>
    </row>
    <row r="13" spans="1:8" ht="15">
      <c r="A13" s="62"/>
      <c r="B13" s="63"/>
      <c r="C13" s="62"/>
      <c r="D13" s="63"/>
      <c r="E13" s="62"/>
      <c r="F13" s="62"/>
      <c r="G13" s="63"/>
      <c r="H13" s="16" t="s">
        <v>53</v>
      </c>
    </row>
    <row r="14" spans="1:8" ht="30.75" customHeight="1">
      <c r="A14" s="64" t="s">
        <v>54</v>
      </c>
      <c r="B14" s="64"/>
      <c r="C14" s="64"/>
      <c r="D14" s="63"/>
      <c r="E14" s="63"/>
      <c r="F14" s="63"/>
      <c r="G14" s="63"/>
      <c r="H14" s="63"/>
    </row>
    <row r="15" spans="1:8" ht="33" customHeight="1">
      <c r="A15" s="16">
        <v>1</v>
      </c>
      <c r="B15" s="18" t="s">
        <v>55</v>
      </c>
      <c r="C15" s="19" t="s">
        <v>56</v>
      </c>
      <c r="D15" s="20" t="s">
        <v>57</v>
      </c>
      <c r="E15" s="20" t="s">
        <v>58</v>
      </c>
      <c r="F15" s="21">
        <v>55</v>
      </c>
      <c r="G15" s="22">
        <v>11.2</v>
      </c>
      <c r="H15" s="23">
        <v>616</v>
      </c>
    </row>
    <row r="16" spans="1:8" ht="15">
      <c r="A16" s="16">
        <v>2</v>
      </c>
      <c r="B16" s="18" t="s">
        <v>59</v>
      </c>
      <c r="C16" s="20" t="s">
        <v>60</v>
      </c>
      <c r="D16" s="24" t="s">
        <v>61</v>
      </c>
      <c r="E16" s="16" t="s">
        <v>62</v>
      </c>
      <c r="F16" s="21">
        <v>200</v>
      </c>
      <c r="G16" s="22">
        <v>0.35</v>
      </c>
      <c r="H16" s="23">
        <v>70</v>
      </c>
    </row>
    <row r="17" spans="1:10" ht="30">
      <c r="A17" s="16">
        <v>3</v>
      </c>
      <c r="B17" s="18" t="s">
        <v>31</v>
      </c>
      <c r="C17" s="25" t="s">
        <v>63</v>
      </c>
      <c r="D17" s="24" t="s">
        <v>64</v>
      </c>
      <c r="E17" s="20" t="s">
        <v>65</v>
      </c>
      <c r="F17" s="21">
        <v>35.5</v>
      </c>
      <c r="G17" s="22">
        <v>6</v>
      </c>
      <c r="H17" s="23">
        <v>213</v>
      </c>
      <c r="J17" s="26"/>
    </row>
    <row r="18" spans="1:10" ht="45">
      <c r="A18" s="16">
        <v>4</v>
      </c>
      <c r="B18" s="18" t="s">
        <v>66</v>
      </c>
      <c r="C18" s="20" t="s">
        <v>67</v>
      </c>
      <c r="D18" s="24" t="s">
        <v>68</v>
      </c>
      <c r="E18" s="20" t="s">
        <v>65</v>
      </c>
      <c r="F18" s="21">
        <v>26</v>
      </c>
      <c r="G18" s="22">
        <v>25</v>
      </c>
      <c r="H18" s="23">
        <v>650</v>
      </c>
      <c r="J18" s="26"/>
    </row>
    <row r="19" spans="1:10" ht="30">
      <c r="A19" s="16">
        <v>5</v>
      </c>
      <c r="B19" s="18" t="s">
        <v>69</v>
      </c>
      <c r="C19" s="20" t="s">
        <v>70</v>
      </c>
      <c r="D19" s="24" t="s">
        <v>71</v>
      </c>
      <c r="E19" s="20" t="s">
        <v>58</v>
      </c>
      <c r="F19" s="21">
        <v>197.6</v>
      </c>
      <c r="G19" s="22">
        <v>5.5</v>
      </c>
      <c r="H19" s="23">
        <v>1086.8</v>
      </c>
      <c r="J19" s="26"/>
    </row>
    <row r="20" spans="1:10" ht="30">
      <c r="A20" s="16">
        <v>6</v>
      </c>
      <c r="B20" s="18" t="s">
        <v>72</v>
      </c>
      <c r="C20" s="20" t="s">
        <v>73</v>
      </c>
      <c r="D20" s="24" t="s">
        <v>74</v>
      </c>
      <c r="E20" s="20" t="s">
        <v>65</v>
      </c>
      <c r="F20" s="21">
        <v>2.5</v>
      </c>
      <c r="G20" s="22">
        <v>1</v>
      </c>
      <c r="H20" s="23">
        <v>2.5</v>
      </c>
      <c r="J20" s="26"/>
    </row>
    <row r="21" spans="1:10" ht="15">
      <c r="A21" s="16">
        <v>7</v>
      </c>
      <c r="B21" s="18" t="s">
        <v>75</v>
      </c>
      <c r="C21" s="20" t="s">
        <v>76</v>
      </c>
      <c r="D21" s="24" t="s">
        <v>77</v>
      </c>
      <c r="E21" s="20" t="s">
        <v>65</v>
      </c>
      <c r="F21" s="21">
        <v>2.5</v>
      </c>
      <c r="G21" s="22">
        <v>15</v>
      </c>
      <c r="H21" s="23">
        <v>37.5</v>
      </c>
      <c r="J21" s="26"/>
    </row>
    <row r="22" spans="1:10" ht="45">
      <c r="A22" s="16">
        <v>8</v>
      </c>
      <c r="B22" s="18" t="s">
        <v>78</v>
      </c>
      <c r="C22" s="20" t="s">
        <v>79</v>
      </c>
      <c r="D22" s="24" t="s">
        <v>80</v>
      </c>
      <c r="E22" s="27" t="s">
        <v>81</v>
      </c>
      <c r="F22" s="21">
        <v>0.35</v>
      </c>
      <c r="G22" s="22">
        <v>105</v>
      </c>
      <c r="H22" s="23">
        <v>36.75</v>
      </c>
      <c r="J22" s="26"/>
    </row>
    <row r="23" spans="1:10" ht="15">
      <c r="A23" s="16">
        <v>9</v>
      </c>
      <c r="B23" s="18" t="s">
        <v>82</v>
      </c>
      <c r="C23" s="20" t="s">
        <v>83</v>
      </c>
      <c r="D23" s="24" t="s">
        <v>84</v>
      </c>
      <c r="E23" s="20" t="s">
        <v>65</v>
      </c>
      <c r="F23" s="21">
        <v>5</v>
      </c>
      <c r="G23" s="22">
        <v>15.7</v>
      </c>
      <c r="H23" s="23">
        <v>78.5</v>
      </c>
      <c r="J23" s="26"/>
    </row>
    <row r="24" spans="1:10" ht="45">
      <c r="A24" s="16">
        <v>10</v>
      </c>
      <c r="B24" s="18" t="s">
        <v>85</v>
      </c>
      <c r="C24" s="28" t="s">
        <v>86</v>
      </c>
      <c r="D24" s="24" t="s">
        <v>87</v>
      </c>
      <c r="E24" s="20" t="s">
        <v>65</v>
      </c>
      <c r="F24" s="21">
        <v>5</v>
      </c>
      <c r="G24" s="22">
        <v>20.25</v>
      </c>
      <c r="H24" s="23">
        <v>101.25</v>
      </c>
      <c r="J24" s="26"/>
    </row>
    <row r="25" spans="1:8" ht="15">
      <c r="A25" s="64" t="s">
        <v>88</v>
      </c>
      <c r="B25" s="64"/>
      <c r="C25" s="64"/>
      <c r="D25" s="65">
        <f>SUM(H15:H24)</f>
        <v>2892.3</v>
      </c>
      <c r="E25" s="65"/>
      <c r="F25" s="65"/>
      <c r="G25" s="65"/>
      <c r="H25" s="65"/>
    </row>
    <row r="26" spans="1:12" ht="15">
      <c r="A26" s="64" t="s">
        <v>89</v>
      </c>
      <c r="B26" s="64"/>
      <c r="C26" s="64"/>
      <c r="D26" s="63"/>
      <c r="E26" s="63"/>
      <c r="F26" s="63"/>
      <c r="G26" s="63"/>
      <c r="H26" s="63"/>
      <c r="J26" s="30"/>
      <c r="K26" s="30"/>
      <c r="L26" s="31"/>
    </row>
    <row r="27" spans="1:12" ht="15">
      <c r="A27" s="16">
        <v>11</v>
      </c>
      <c r="B27" s="32" t="s">
        <v>90</v>
      </c>
      <c r="C27" s="20" t="s">
        <v>91</v>
      </c>
      <c r="D27" s="17" t="s">
        <v>92</v>
      </c>
      <c r="E27" s="20" t="s">
        <v>58</v>
      </c>
      <c r="F27" s="17">
        <v>114.5</v>
      </c>
      <c r="G27" s="17">
        <v>22.5</v>
      </c>
      <c r="H27" s="17">
        <v>2576.25</v>
      </c>
      <c r="J27" s="30"/>
      <c r="K27" s="30"/>
      <c r="L27" s="31"/>
    </row>
    <row r="28" spans="1:12" s="35" customFormat="1" ht="24.75" customHeight="1">
      <c r="A28" s="33">
        <v>12</v>
      </c>
      <c r="B28" s="32" t="s">
        <v>93</v>
      </c>
      <c r="C28" s="20" t="s">
        <v>94</v>
      </c>
      <c r="D28" s="24" t="s">
        <v>95</v>
      </c>
      <c r="E28" s="20" t="s">
        <v>58</v>
      </c>
      <c r="F28" s="21">
        <v>5</v>
      </c>
      <c r="G28" s="34">
        <v>28</v>
      </c>
      <c r="H28" s="21">
        <v>140</v>
      </c>
      <c r="J28" s="30"/>
      <c r="K28" s="30"/>
      <c r="L28" s="30"/>
    </row>
    <row r="29" spans="1:12" ht="27" customHeight="1">
      <c r="A29" s="16">
        <v>13</v>
      </c>
      <c r="B29" s="36" t="s">
        <v>96</v>
      </c>
      <c r="C29" s="20" t="s">
        <v>97</v>
      </c>
      <c r="D29" s="17" t="s">
        <v>92</v>
      </c>
      <c r="E29" s="20" t="s">
        <v>58</v>
      </c>
      <c r="F29" s="23">
        <v>20</v>
      </c>
      <c r="G29" s="22">
        <v>12.5</v>
      </c>
      <c r="H29" s="23">
        <v>250</v>
      </c>
      <c r="J29" s="30"/>
      <c r="K29" s="30"/>
      <c r="L29" s="31"/>
    </row>
    <row r="30" spans="1:12" ht="60">
      <c r="A30" s="16">
        <v>14</v>
      </c>
      <c r="B30" s="36" t="s">
        <v>98</v>
      </c>
      <c r="C30" s="20" t="s">
        <v>99</v>
      </c>
      <c r="D30" s="17" t="s">
        <v>100</v>
      </c>
      <c r="E30" s="20" t="s">
        <v>58</v>
      </c>
      <c r="F30" s="23">
        <v>12</v>
      </c>
      <c r="G30" s="22">
        <v>90</v>
      </c>
      <c r="H30" s="23">
        <v>1080</v>
      </c>
      <c r="J30" s="30"/>
      <c r="K30" s="30"/>
      <c r="L30" s="31"/>
    </row>
    <row r="31" spans="1:12" s="35" customFormat="1" ht="30">
      <c r="A31" s="16">
        <v>15</v>
      </c>
      <c r="B31" s="32" t="s">
        <v>101</v>
      </c>
      <c r="C31" s="20" t="s">
        <v>102</v>
      </c>
      <c r="D31" s="24" t="s">
        <v>103</v>
      </c>
      <c r="E31" s="20" t="s">
        <v>58</v>
      </c>
      <c r="F31" s="21">
        <v>90</v>
      </c>
      <c r="G31" s="34">
        <v>5</v>
      </c>
      <c r="H31" s="21">
        <v>450</v>
      </c>
      <c r="J31" s="30"/>
      <c r="K31" s="30"/>
      <c r="L31" s="30"/>
    </row>
    <row r="32" spans="1:12" s="35" customFormat="1" ht="30">
      <c r="A32" s="33">
        <v>16</v>
      </c>
      <c r="B32" s="32" t="s">
        <v>104</v>
      </c>
      <c r="C32" s="37" t="s">
        <v>105</v>
      </c>
      <c r="D32" s="24" t="s">
        <v>106</v>
      </c>
      <c r="E32" s="20" t="s">
        <v>58</v>
      </c>
      <c r="F32" s="21">
        <v>391</v>
      </c>
      <c r="G32" s="34">
        <v>13.8</v>
      </c>
      <c r="H32" s="21">
        <v>5395.8</v>
      </c>
      <c r="J32" s="30"/>
      <c r="K32" s="30"/>
      <c r="L32" s="30"/>
    </row>
    <row r="33" spans="1:12" s="35" customFormat="1" ht="45">
      <c r="A33" s="16">
        <v>17</v>
      </c>
      <c r="B33" s="32" t="s">
        <v>107</v>
      </c>
      <c r="C33" s="37" t="s">
        <v>108</v>
      </c>
      <c r="D33" s="24" t="s">
        <v>106</v>
      </c>
      <c r="E33" s="20" t="s">
        <v>58</v>
      </c>
      <c r="F33" s="21">
        <v>35</v>
      </c>
      <c r="G33" s="34">
        <v>8</v>
      </c>
      <c r="H33" s="21">
        <v>280</v>
      </c>
      <c r="J33" s="30"/>
      <c r="K33" s="30"/>
      <c r="L33" s="30"/>
    </row>
    <row r="34" spans="1:12" s="35" customFormat="1" ht="45">
      <c r="A34" s="16">
        <v>18</v>
      </c>
      <c r="B34" s="32" t="s">
        <v>109</v>
      </c>
      <c r="C34" s="20" t="s">
        <v>110</v>
      </c>
      <c r="D34" s="24" t="s">
        <v>106</v>
      </c>
      <c r="E34" s="20" t="s">
        <v>58</v>
      </c>
      <c r="F34" s="21">
        <v>30</v>
      </c>
      <c r="G34" s="34">
        <v>30</v>
      </c>
      <c r="H34" s="21">
        <v>900</v>
      </c>
      <c r="J34" s="38"/>
      <c r="K34" s="30"/>
      <c r="L34" s="30"/>
    </row>
    <row r="35" spans="1:12" ht="23.25" customHeight="1">
      <c r="A35" s="16">
        <v>19</v>
      </c>
      <c r="B35" s="36" t="s">
        <v>111</v>
      </c>
      <c r="C35" s="20" t="s">
        <v>112</v>
      </c>
      <c r="D35" s="17" t="s">
        <v>106</v>
      </c>
      <c r="E35" s="20" t="s">
        <v>58</v>
      </c>
      <c r="F35" s="23">
        <v>25</v>
      </c>
      <c r="G35" s="22">
        <v>35</v>
      </c>
      <c r="H35" s="23">
        <v>875</v>
      </c>
      <c r="J35" s="30"/>
      <c r="K35" s="30"/>
      <c r="L35" s="31"/>
    </row>
    <row r="36" spans="1:12" ht="32.25" customHeight="1">
      <c r="A36" s="33">
        <v>20</v>
      </c>
      <c r="B36" s="36" t="s">
        <v>113</v>
      </c>
      <c r="C36" s="20" t="s">
        <v>114</v>
      </c>
      <c r="D36" s="17" t="s">
        <v>115</v>
      </c>
      <c r="E36" s="20" t="s">
        <v>65</v>
      </c>
      <c r="F36" s="23">
        <v>0.5</v>
      </c>
      <c r="G36" s="22">
        <v>101</v>
      </c>
      <c r="H36" s="23">
        <v>50.5</v>
      </c>
      <c r="J36" s="30"/>
      <c r="K36" s="30"/>
      <c r="L36" s="31"/>
    </row>
    <row r="37" spans="1:12" ht="36" customHeight="1">
      <c r="A37" s="16">
        <v>21</v>
      </c>
      <c r="B37" s="36" t="s">
        <v>116</v>
      </c>
      <c r="C37" s="20" t="s">
        <v>114</v>
      </c>
      <c r="D37" s="17" t="s">
        <v>117</v>
      </c>
      <c r="E37" s="20" t="s">
        <v>65</v>
      </c>
      <c r="F37" s="23">
        <v>0.5</v>
      </c>
      <c r="G37" s="22">
        <v>16.8</v>
      </c>
      <c r="H37" s="23">
        <v>8.4</v>
      </c>
      <c r="J37" s="30"/>
      <c r="K37" s="30"/>
      <c r="L37" s="31"/>
    </row>
    <row r="38" spans="1:12" ht="37.5" customHeight="1">
      <c r="A38" s="16">
        <v>22</v>
      </c>
      <c r="B38" s="36" t="s">
        <v>118</v>
      </c>
      <c r="C38" s="20" t="s">
        <v>119</v>
      </c>
      <c r="D38" s="17" t="s">
        <v>120</v>
      </c>
      <c r="E38" s="20" t="s">
        <v>65</v>
      </c>
      <c r="F38" s="23">
        <v>65</v>
      </c>
      <c r="G38" s="22">
        <v>87</v>
      </c>
      <c r="H38" s="23">
        <v>5655</v>
      </c>
      <c r="J38" s="30"/>
      <c r="K38" s="30"/>
      <c r="L38" s="31"/>
    </row>
    <row r="39" spans="1:12" ht="15">
      <c r="A39" s="16">
        <v>23</v>
      </c>
      <c r="B39" s="32" t="s">
        <v>121</v>
      </c>
      <c r="C39" s="39" t="s">
        <v>122</v>
      </c>
      <c r="D39" s="17" t="s">
        <v>123</v>
      </c>
      <c r="E39" s="16" t="s">
        <v>62</v>
      </c>
      <c r="F39" s="21">
        <v>751.5</v>
      </c>
      <c r="G39" s="22">
        <v>1.01</v>
      </c>
      <c r="H39" s="23">
        <v>759.02</v>
      </c>
      <c r="J39" s="40"/>
      <c r="K39" s="30"/>
      <c r="L39" s="31"/>
    </row>
    <row r="40" spans="1:12" ht="15">
      <c r="A40" s="33">
        <v>24</v>
      </c>
      <c r="B40" s="36" t="s">
        <v>124</v>
      </c>
      <c r="C40" s="20" t="s">
        <v>125</v>
      </c>
      <c r="D40" s="17" t="s">
        <v>126</v>
      </c>
      <c r="E40" s="16" t="s">
        <v>127</v>
      </c>
      <c r="F40" s="23">
        <v>235</v>
      </c>
      <c r="G40" s="22">
        <v>6</v>
      </c>
      <c r="H40" s="23">
        <v>1410</v>
      </c>
      <c r="J40" s="30"/>
      <c r="K40" s="30"/>
      <c r="L40" s="31"/>
    </row>
    <row r="41" spans="1:12" ht="30">
      <c r="A41" s="16">
        <v>25</v>
      </c>
      <c r="B41" s="36" t="s">
        <v>128</v>
      </c>
      <c r="C41" s="20" t="s">
        <v>129</v>
      </c>
      <c r="D41" s="17" t="s">
        <v>130</v>
      </c>
      <c r="E41" s="20" t="s">
        <v>65</v>
      </c>
      <c r="F41" s="23">
        <v>1</v>
      </c>
      <c r="G41" s="22">
        <v>90</v>
      </c>
      <c r="H41" s="23">
        <v>90</v>
      </c>
      <c r="J41" s="30"/>
      <c r="K41" s="30"/>
      <c r="L41" s="31"/>
    </row>
    <row r="42" spans="1:12" ht="30">
      <c r="A42" s="16">
        <v>26</v>
      </c>
      <c r="B42" s="36" t="s">
        <v>131</v>
      </c>
      <c r="C42" s="20" t="s">
        <v>129</v>
      </c>
      <c r="D42" s="17" t="s">
        <v>132</v>
      </c>
      <c r="E42" s="20" t="s">
        <v>65</v>
      </c>
      <c r="F42" s="23">
        <v>1</v>
      </c>
      <c r="G42" s="22">
        <v>22.5</v>
      </c>
      <c r="H42" s="23">
        <v>22.5</v>
      </c>
      <c r="J42" s="31"/>
      <c r="K42" s="31"/>
      <c r="L42" s="31"/>
    </row>
    <row r="43" spans="1:12" ht="15">
      <c r="A43" s="16">
        <v>27</v>
      </c>
      <c r="B43" s="36" t="s">
        <v>133</v>
      </c>
      <c r="C43" s="28" t="s">
        <v>134</v>
      </c>
      <c r="D43" s="17" t="s">
        <v>135</v>
      </c>
      <c r="E43" s="20" t="s">
        <v>58</v>
      </c>
      <c r="F43" s="23">
        <v>92</v>
      </c>
      <c r="G43" s="22">
        <v>20</v>
      </c>
      <c r="H43" s="23">
        <v>1840</v>
      </c>
      <c r="J43" s="31"/>
      <c r="K43" s="31"/>
      <c r="L43" s="31"/>
    </row>
    <row r="44" spans="1:12" ht="15">
      <c r="A44" s="33">
        <v>28</v>
      </c>
      <c r="B44" s="36" t="s">
        <v>136</v>
      </c>
      <c r="C44" s="20" t="s">
        <v>137</v>
      </c>
      <c r="D44" s="17" t="s">
        <v>138</v>
      </c>
      <c r="E44" s="20" t="s">
        <v>58</v>
      </c>
      <c r="F44" s="23">
        <v>18.5</v>
      </c>
      <c r="G44" s="22">
        <v>11</v>
      </c>
      <c r="H44" s="23">
        <v>203.5</v>
      </c>
      <c r="J44" s="31"/>
      <c r="K44" s="31"/>
      <c r="L44" s="31"/>
    </row>
    <row r="45" spans="1:12" ht="30">
      <c r="A45" s="16">
        <v>29</v>
      </c>
      <c r="B45" s="41" t="s">
        <v>139</v>
      </c>
      <c r="C45" s="20" t="s">
        <v>129</v>
      </c>
      <c r="D45" s="17" t="s">
        <v>130</v>
      </c>
      <c r="E45" s="20" t="s">
        <v>65</v>
      </c>
      <c r="F45" s="23">
        <v>20.6</v>
      </c>
      <c r="G45" s="22">
        <v>92</v>
      </c>
      <c r="H45" s="23">
        <v>1895.2</v>
      </c>
      <c r="J45" s="31"/>
      <c r="K45" s="31"/>
      <c r="L45" s="31"/>
    </row>
    <row r="46" spans="1:12" ht="30">
      <c r="A46" s="16">
        <v>30</v>
      </c>
      <c r="B46" s="41" t="s">
        <v>140</v>
      </c>
      <c r="C46" s="20" t="s">
        <v>141</v>
      </c>
      <c r="D46" s="17" t="s">
        <v>123</v>
      </c>
      <c r="E46" s="75" t="s">
        <v>62</v>
      </c>
      <c r="F46" s="76">
        <v>700</v>
      </c>
      <c r="G46" s="77">
        <v>1.07</v>
      </c>
      <c r="H46" s="76">
        <v>749</v>
      </c>
      <c r="J46" s="31"/>
      <c r="K46" s="31"/>
      <c r="L46" s="31"/>
    </row>
    <row r="47" spans="1:12" ht="15">
      <c r="A47" s="16"/>
      <c r="B47" s="64" t="s">
        <v>142</v>
      </c>
      <c r="C47" s="64"/>
      <c r="D47" s="74"/>
      <c r="E47" s="79">
        <f>SUM(H27:H46)</f>
        <v>24630.17</v>
      </c>
      <c r="F47" s="80"/>
      <c r="G47" s="80"/>
      <c r="H47" s="81"/>
      <c r="I47" s="73"/>
      <c r="J47" s="31"/>
      <c r="K47" s="31"/>
      <c r="L47" s="31"/>
    </row>
    <row r="48" spans="1:8" ht="15">
      <c r="A48" s="33"/>
      <c r="B48" s="64" t="s">
        <v>143</v>
      </c>
      <c r="C48" s="64"/>
      <c r="D48" s="64"/>
      <c r="E48" s="78"/>
      <c r="F48" s="78"/>
      <c r="G48" s="78"/>
      <c r="H48" s="78"/>
    </row>
    <row r="49" spans="1:8" ht="45">
      <c r="A49" s="16">
        <v>31</v>
      </c>
      <c r="B49" s="42" t="s">
        <v>144</v>
      </c>
      <c r="C49" s="20" t="s">
        <v>145</v>
      </c>
      <c r="D49" s="43" t="s">
        <v>146</v>
      </c>
      <c r="E49" s="16" t="s">
        <v>62</v>
      </c>
      <c r="F49" s="43">
        <v>185</v>
      </c>
      <c r="G49" s="43">
        <v>3</v>
      </c>
      <c r="H49" s="43">
        <v>555</v>
      </c>
    </row>
    <row r="50" spans="1:8" ht="60">
      <c r="A50" s="16">
        <v>32</v>
      </c>
      <c r="B50" s="33" t="s">
        <v>147</v>
      </c>
      <c r="C50" s="20" t="s">
        <v>148</v>
      </c>
      <c r="D50" s="43" t="s">
        <v>149</v>
      </c>
      <c r="E50" s="20" t="s">
        <v>58</v>
      </c>
      <c r="F50" s="43">
        <v>58</v>
      </c>
      <c r="G50" s="43">
        <v>4</v>
      </c>
      <c r="H50" s="43">
        <v>232</v>
      </c>
    </row>
    <row r="51" spans="1:8" ht="15">
      <c r="A51" s="33">
        <v>33</v>
      </c>
      <c r="B51" s="33" t="s">
        <v>150</v>
      </c>
      <c r="C51" s="20" t="s">
        <v>151</v>
      </c>
      <c r="D51" s="43" t="s">
        <v>152</v>
      </c>
      <c r="E51" s="43" t="s">
        <v>153</v>
      </c>
      <c r="F51" s="43">
        <v>433</v>
      </c>
      <c r="G51" s="43">
        <v>2</v>
      </c>
      <c r="H51" s="43">
        <v>866</v>
      </c>
    </row>
    <row r="52" spans="1:8" ht="30">
      <c r="A52" s="16">
        <v>34</v>
      </c>
      <c r="B52" s="33" t="s">
        <v>154</v>
      </c>
      <c r="C52" s="20" t="s">
        <v>155</v>
      </c>
      <c r="D52" s="43" t="s">
        <v>156</v>
      </c>
      <c r="E52" s="43" t="s">
        <v>153</v>
      </c>
      <c r="F52" s="43">
        <v>71.8</v>
      </c>
      <c r="G52" s="43">
        <v>4.5</v>
      </c>
      <c r="H52" s="43">
        <v>323.1</v>
      </c>
    </row>
    <row r="53" spans="1:8" ht="30">
      <c r="A53" s="16">
        <v>35</v>
      </c>
      <c r="B53" s="33" t="s">
        <v>157</v>
      </c>
      <c r="C53" s="28" t="s">
        <v>158</v>
      </c>
      <c r="D53" s="43" t="s">
        <v>159</v>
      </c>
      <c r="E53" s="20" t="s">
        <v>58</v>
      </c>
      <c r="F53" s="43">
        <v>120</v>
      </c>
      <c r="G53" s="43">
        <v>1.5</v>
      </c>
      <c r="H53" s="43">
        <v>180</v>
      </c>
    </row>
    <row r="54" spans="1:8" ht="30">
      <c r="A54" s="33">
        <v>36</v>
      </c>
      <c r="B54" s="33" t="s">
        <v>160</v>
      </c>
      <c r="C54" s="20" t="s">
        <v>161</v>
      </c>
      <c r="D54" s="43" t="s">
        <v>162</v>
      </c>
      <c r="E54" s="43" t="s">
        <v>207</v>
      </c>
      <c r="F54" s="43">
        <v>2</v>
      </c>
      <c r="G54" s="43">
        <v>150</v>
      </c>
      <c r="H54" s="43">
        <v>300</v>
      </c>
    </row>
    <row r="55" spans="1:8" ht="15">
      <c r="A55" s="16">
        <v>37</v>
      </c>
      <c r="B55" s="33" t="s">
        <v>163</v>
      </c>
      <c r="C55" s="20" t="s">
        <v>164</v>
      </c>
      <c r="D55" s="43" t="s">
        <v>165</v>
      </c>
      <c r="E55" s="20" t="s">
        <v>65</v>
      </c>
      <c r="F55" s="43">
        <v>18</v>
      </c>
      <c r="G55" s="43">
        <v>6</v>
      </c>
      <c r="H55" s="43">
        <v>108</v>
      </c>
    </row>
    <row r="56" spans="1:8" ht="15">
      <c r="A56" s="16">
        <v>38</v>
      </c>
      <c r="B56" s="33" t="s">
        <v>166</v>
      </c>
      <c r="C56" s="20" t="s">
        <v>167</v>
      </c>
      <c r="D56" s="43" t="s">
        <v>168</v>
      </c>
      <c r="E56" s="20" t="s">
        <v>65</v>
      </c>
      <c r="F56" s="43">
        <v>15</v>
      </c>
      <c r="G56" s="43">
        <v>8.5</v>
      </c>
      <c r="H56" s="43">
        <v>127.5</v>
      </c>
    </row>
    <row r="57" spans="1:8" ht="15">
      <c r="A57" s="33">
        <v>39</v>
      </c>
      <c r="B57" s="33" t="s">
        <v>169</v>
      </c>
      <c r="C57" s="20" t="s">
        <v>170</v>
      </c>
      <c r="D57" s="43" t="s">
        <v>171</v>
      </c>
      <c r="E57" s="43" t="s">
        <v>81</v>
      </c>
      <c r="F57" s="43">
        <v>0.65</v>
      </c>
      <c r="G57" s="43">
        <v>1800</v>
      </c>
      <c r="H57" s="43">
        <v>1170</v>
      </c>
    </row>
    <row r="58" spans="1:8" ht="30">
      <c r="A58" s="16">
        <v>40</v>
      </c>
      <c r="B58" s="33" t="s">
        <v>206</v>
      </c>
      <c r="C58" s="85" t="s">
        <v>172</v>
      </c>
      <c r="D58" s="43"/>
      <c r="E58" s="43" t="s">
        <v>207</v>
      </c>
      <c r="F58" s="43">
        <v>1</v>
      </c>
      <c r="G58" s="43">
        <v>700</v>
      </c>
      <c r="H58" s="43">
        <v>700</v>
      </c>
    </row>
    <row r="59" spans="1:8" ht="30">
      <c r="A59" s="16">
        <v>41</v>
      </c>
      <c r="B59" s="33" t="s">
        <v>173</v>
      </c>
      <c r="C59" s="20" t="s">
        <v>174</v>
      </c>
      <c r="D59" s="43" t="s">
        <v>175</v>
      </c>
      <c r="E59" s="20" t="s">
        <v>65</v>
      </c>
      <c r="F59" s="43">
        <v>10</v>
      </c>
      <c r="G59" s="43">
        <v>6</v>
      </c>
      <c r="H59" s="43">
        <v>60</v>
      </c>
    </row>
    <row r="60" spans="1:8" ht="30">
      <c r="A60" s="33">
        <v>42</v>
      </c>
      <c r="B60" s="33" t="s">
        <v>176</v>
      </c>
      <c r="C60" s="28" t="s">
        <v>177</v>
      </c>
      <c r="D60" s="43" t="s">
        <v>178</v>
      </c>
      <c r="E60" s="43" t="s">
        <v>179</v>
      </c>
      <c r="F60" s="43">
        <v>8</v>
      </c>
      <c r="G60" s="43">
        <v>100</v>
      </c>
      <c r="H60" s="43">
        <v>800</v>
      </c>
    </row>
    <row r="61" spans="1:8" ht="15">
      <c r="A61" s="16">
        <v>43</v>
      </c>
      <c r="B61" s="33" t="s">
        <v>180</v>
      </c>
      <c r="C61" s="44" t="s">
        <v>181</v>
      </c>
      <c r="D61" s="43" t="s">
        <v>182</v>
      </c>
      <c r="E61" s="43" t="s">
        <v>179</v>
      </c>
      <c r="F61" s="43">
        <v>11</v>
      </c>
      <c r="G61" s="43">
        <v>400</v>
      </c>
      <c r="H61" s="43">
        <v>4400</v>
      </c>
    </row>
    <row r="62" spans="1:8" ht="30">
      <c r="A62" s="16">
        <v>44</v>
      </c>
      <c r="B62" s="33" t="s">
        <v>204</v>
      </c>
      <c r="C62" s="85" t="s">
        <v>183</v>
      </c>
      <c r="D62" s="43" t="s">
        <v>205</v>
      </c>
      <c r="E62" s="43" t="s">
        <v>207</v>
      </c>
      <c r="F62" s="43">
        <v>1</v>
      </c>
      <c r="G62" s="43">
        <v>400</v>
      </c>
      <c r="H62" s="43">
        <v>400</v>
      </c>
    </row>
    <row r="63" spans="1:8" ht="45">
      <c r="A63" s="33">
        <v>45</v>
      </c>
      <c r="B63" s="33" t="s">
        <v>184</v>
      </c>
      <c r="C63" s="44" t="s">
        <v>185</v>
      </c>
      <c r="D63" s="43" t="s">
        <v>186</v>
      </c>
      <c r="E63" s="20" t="s">
        <v>58</v>
      </c>
      <c r="F63" s="43">
        <v>300</v>
      </c>
      <c r="G63" s="43">
        <v>3.5</v>
      </c>
      <c r="H63" s="43">
        <v>1050</v>
      </c>
    </row>
    <row r="64" spans="1:8" ht="15">
      <c r="A64" s="16">
        <v>46</v>
      </c>
      <c r="B64" s="33" t="s">
        <v>187</v>
      </c>
      <c r="C64" s="44" t="s">
        <v>188</v>
      </c>
      <c r="D64" s="43" t="s">
        <v>189</v>
      </c>
      <c r="E64" s="82" t="s">
        <v>179</v>
      </c>
      <c r="F64" s="82">
        <v>2</v>
      </c>
      <c r="G64" s="82">
        <v>1400</v>
      </c>
      <c r="H64" s="82">
        <v>2800</v>
      </c>
    </row>
    <row r="65" spans="1:9" ht="15">
      <c r="A65" s="33"/>
      <c r="B65" s="64" t="s">
        <v>190</v>
      </c>
      <c r="C65" s="64"/>
      <c r="D65" s="74"/>
      <c r="E65" s="79">
        <f>SUM(H49:H64)</f>
        <v>14071.6</v>
      </c>
      <c r="F65" s="80"/>
      <c r="G65" s="80"/>
      <c r="H65" s="81"/>
      <c r="I65" s="73"/>
    </row>
    <row r="66" spans="1:10" s="49" customFormat="1" ht="24.75" customHeight="1">
      <c r="A66" s="45"/>
      <c r="B66" s="66" t="s">
        <v>6</v>
      </c>
      <c r="C66" s="66"/>
      <c r="D66" s="66"/>
      <c r="E66" s="83"/>
      <c r="F66" s="83"/>
      <c r="G66" s="83"/>
      <c r="H66" s="78">
        <f>D25+E47+E65</f>
        <v>41594.07</v>
      </c>
      <c r="I66" s="47"/>
      <c r="J66" s="48"/>
    </row>
    <row r="67" spans="1:10" s="49" customFormat="1" ht="24.75" customHeight="1">
      <c r="A67" s="45"/>
      <c r="B67" s="46"/>
      <c r="C67" s="46"/>
      <c r="D67" s="46"/>
      <c r="E67" s="66" t="s">
        <v>191</v>
      </c>
      <c r="F67" s="66"/>
      <c r="G67" s="66"/>
      <c r="H67" s="29">
        <v>41594.07</v>
      </c>
      <c r="I67" s="47"/>
      <c r="J67" s="48"/>
    </row>
    <row r="68" spans="5:12" ht="15">
      <c r="E68" s="67" t="s">
        <v>192</v>
      </c>
      <c r="F68" s="67"/>
      <c r="G68" s="67"/>
      <c r="H68" s="29">
        <v>7486.93</v>
      </c>
      <c r="I68" s="50"/>
      <c r="J68" s="31"/>
      <c r="K68" s="51"/>
      <c r="L68" s="31"/>
    </row>
    <row r="69" spans="5:12" ht="15">
      <c r="E69" s="68" t="s">
        <v>193</v>
      </c>
      <c r="F69" s="68"/>
      <c r="G69" s="68"/>
      <c r="H69" s="29">
        <v>49081</v>
      </c>
      <c r="I69" s="50"/>
      <c r="J69" s="31"/>
      <c r="K69" s="51"/>
      <c r="L69" s="31"/>
    </row>
    <row r="70" spans="5:12" ht="15">
      <c r="E70" s="68" t="s">
        <v>194</v>
      </c>
      <c r="F70" s="68"/>
      <c r="G70" s="68"/>
      <c r="H70" s="29">
        <v>7362.15</v>
      </c>
      <c r="I70" s="50"/>
      <c r="J70" s="31"/>
      <c r="K70" s="51"/>
      <c r="L70" s="31"/>
    </row>
    <row r="71" spans="5:12" ht="15">
      <c r="E71" s="68" t="s">
        <v>193</v>
      </c>
      <c r="F71" s="68"/>
      <c r="G71" s="68"/>
      <c r="H71" s="29">
        <v>56443.15</v>
      </c>
      <c r="I71" s="50"/>
      <c r="J71" s="31"/>
      <c r="K71" s="51"/>
      <c r="L71" s="31"/>
    </row>
    <row r="72" spans="3:12" ht="15">
      <c r="C72" s="26"/>
      <c r="E72" s="68" t="s">
        <v>195</v>
      </c>
      <c r="F72" s="68"/>
      <c r="G72" s="68"/>
      <c r="H72" s="29">
        <v>8.47</v>
      </c>
      <c r="I72" s="50"/>
      <c r="J72" s="31"/>
      <c r="K72" s="51"/>
      <c r="L72" s="31"/>
    </row>
    <row r="73" spans="5:12" ht="15">
      <c r="E73" s="71" t="s">
        <v>193</v>
      </c>
      <c r="F73" s="71"/>
      <c r="G73" s="71"/>
      <c r="H73" s="29">
        <v>56451.62</v>
      </c>
      <c r="I73" s="50"/>
      <c r="J73" s="31"/>
      <c r="K73" s="51"/>
      <c r="L73" s="31"/>
    </row>
    <row r="74" spans="5:12" ht="15">
      <c r="E74" s="71" t="s">
        <v>196</v>
      </c>
      <c r="F74" s="71"/>
      <c r="G74" s="71"/>
      <c r="H74" s="84">
        <v>13548.39</v>
      </c>
      <c r="J74" s="31"/>
      <c r="K74" s="51"/>
      <c r="L74" s="31"/>
    </row>
    <row r="75" spans="5:12" ht="15">
      <c r="E75" s="71" t="s">
        <v>193</v>
      </c>
      <c r="F75" s="71"/>
      <c r="G75" s="71"/>
      <c r="H75" s="29">
        <v>70000</v>
      </c>
      <c r="J75" s="31"/>
      <c r="K75" s="51"/>
      <c r="L75" s="31"/>
    </row>
    <row r="76" spans="2:12" ht="15">
      <c r="B76" s="52"/>
      <c r="D76" s="53"/>
      <c r="E76" s="70"/>
      <c r="F76" s="70"/>
      <c r="G76" s="70"/>
      <c r="J76" s="31"/>
      <c r="K76" s="31"/>
      <c r="L76" s="31"/>
    </row>
    <row r="77" spans="2:12" ht="15">
      <c r="B77" s="52"/>
      <c r="D77" s="53"/>
      <c r="E77" s="55"/>
      <c r="F77" s="56"/>
      <c r="G77" s="57"/>
      <c r="J77" s="31"/>
      <c r="K77" s="31"/>
      <c r="L77" s="31"/>
    </row>
    <row r="78" spans="2:12" ht="15">
      <c r="B78" s="52"/>
      <c r="C78" s="54" t="s">
        <v>197</v>
      </c>
      <c r="D78" s="54"/>
      <c r="E78" s="54"/>
      <c r="F78" s="70"/>
      <c r="G78" s="70"/>
      <c r="J78" s="31"/>
      <c r="K78" s="31"/>
      <c r="L78" s="31"/>
    </row>
    <row r="79" spans="2:12" ht="15">
      <c r="B79" s="52"/>
      <c r="C79" s="53" t="s">
        <v>198</v>
      </c>
      <c r="D79" s="53"/>
      <c r="E79" s="55"/>
      <c r="F79" s="56"/>
      <c r="G79" s="57"/>
      <c r="J79" s="31"/>
      <c r="K79" s="31"/>
      <c r="L79" s="31"/>
    </row>
    <row r="80" spans="2:12" ht="15">
      <c r="B80" s="52"/>
      <c r="C80" s="53" t="s">
        <v>199</v>
      </c>
      <c r="D80" s="53"/>
      <c r="J80" s="31"/>
      <c r="K80" s="31"/>
      <c r="L80" s="31"/>
    </row>
    <row r="81" spans="2:7" ht="30">
      <c r="B81" s="52"/>
      <c r="C81" s="53" t="s">
        <v>200</v>
      </c>
      <c r="D81" s="53"/>
      <c r="E81" s="72"/>
      <c r="F81" s="72"/>
      <c r="G81" s="72"/>
    </row>
    <row r="82" spans="1:7" ht="15">
      <c r="A82" s="52"/>
      <c r="B82" s="52"/>
      <c r="C82" s="53"/>
      <c r="D82" s="53"/>
      <c r="E82" s="55"/>
      <c r="F82" s="56"/>
      <c r="G82" s="57"/>
    </row>
    <row r="83" spans="1:7" ht="15">
      <c r="A83" s="52"/>
      <c r="B83" s="52"/>
      <c r="C83" s="53"/>
      <c r="D83" s="53"/>
      <c r="E83" s="69"/>
      <c r="F83" s="69"/>
      <c r="G83" s="69"/>
    </row>
    <row r="84" spans="1:7" ht="15">
      <c r="A84" s="52"/>
      <c r="B84" s="52"/>
      <c r="C84" s="53"/>
      <c r="D84" s="53"/>
      <c r="E84" s="69"/>
      <c r="F84" s="69"/>
      <c r="G84" s="69"/>
    </row>
    <row r="85" spans="1:3" ht="2.25" customHeight="1">
      <c r="A85" s="52"/>
      <c r="C85" s="53"/>
    </row>
    <row r="86" ht="12.75" customHeight="1" hidden="1">
      <c r="A86" s="52"/>
    </row>
    <row r="87" ht="12.75" customHeight="1" hidden="1">
      <c r="A87" s="52"/>
    </row>
    <row r="88" spans="1:7" ht="15">
      <c r="A88" s="52"/>
      <c r="C88" s="53" t="s">
        <v>201</v>
      </c>
      <c r="E88" s="70"/>
      <c r="F88" s="70"/>
      <c r="G88" s="70"/>
    </row>
    <row r="89" spans="1:7" ht="12.75" customHeight="1">
      <c r="A89" s="52"/>
      <c r="C89" s="53" t="s">
        <v>202</v>
      </c>
      <c r="E89" s="70"/>
      <c r="F89" s="70"/>
      <c r="G89" s="70"/>
    </row>
  </sheetData>
  <sheetProtection selectLockedCells="1" selectUnlockedCells="1"/>
  <mergeCells count="45">
    <mergeCell ref="E83:G83"/>
    <mergeCell ref="E84:G84"/>
    <mergeCell ref="E88:G88"/>
    <mergeCell ref="E89:G89"/>
    <mergeCell ref="E73:G73"/>
    <mergeCell ref="E74:G74"/>
    <mergeCell ref="E75:G75"/>
    <mergeCell ref="E76:G76"/>
    <mergeCell ref="F78:G78"/>
    <mergeCell ref="E81:G81"/>
    <mergeCell ref="E67:G67"/>
    <mergeCell ref="E68:G68"/>
    <mergeCell ref="E69:G69"/>
    <mergeCell ref="E70:G70"/>
    <mergeCell ref="E71:G71"/>
    <mergeCell ref="E72:G72"/>
    <mergeCell ref="B47:D47"/>
    <mergeCell ref="B48:D48"/>
    <mergeCell ref="B65:D65"/>
    <mergeCell ref="B66:G66"/>
    <mergeCell ref="E47:H47"/>
    <mergeCell ref="E65:H65"/>
    <mergeCell ref="G12:G13"/>
    <mergeCell ref="A14:C14"/>
    <mergeCell ref="D14:H14"/>
    <mergeCell ref="A25:C25"/>
    <mergeCell ref="D25:H25"/>
    <mergeCell ref="A26:C26"/>
    <mergeCell ref="D26:H26"/>
    <mergeCell ref="E6:H6"/>
    <mergeCell ref="E7:H7"/>
    <mergeCell ref="E8:F8"/>
    <mergeCell ref="A10:H10"/>
    <mergeCell ref="A12:A13"/>
    <mergeCell ref="B12:B13"/>
    <mergeCell ref="C12:C13"/>
    <mergeCell ref="D12:D13"/>
    <mergeCell ref="E12:E13"/>
    <mergeCell ref="F12:F13"/>
    <mergeCell ref="B1:C1"/>
    <mergeCell ref="E1:H4"/>
    <mergeCell ref="B2:D2"/>
    <mergeCell ref="B3:C3"/>
    <mergeCell ref="B4:C4"/>
    <mergeCell ref="E5:H5"/>
  </mergeCells>
  <printOptions horizontalCentered="1" verticalCentered="1"/>
  <pageMargins left="0.27569444444444446" right="0.15763888888888888" top="0.43333333333333335" bottom="0.6298611111111111" header="0.5118055555555555" footer="0.5118055555555555"/>
  <pageSetup horizontalDpi="300" verticalDpi="300" orientation="landscape" paperSize="9" scale="70" r:id="rId2"/>
  <rowBreaks count="1" manualBreakCount="1">
    <brk id="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24.125" style="0" customWidth="1"/>
    <col min="2" max="2" width="12.25390625" style="0" customWidth="1"/>
    <col min="3" max="3" width="13.625" style="0" customWidth="1"/>
    <col min="4" max="4" width="9.75390625" style="0" customWidth="1"/>
    <col min="5" max="5" width="12.1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DEOUDIS</cp:lastModifiedBy>
  <dcterms:modified xsi:type="dcterms:W3CDTF">2020-12-30T11:29:12Z</dcterms:modified>
  <cp:category/>
  <cp:version/>
  <cp:contentType/>
  <cp:contentStatus/>
</cp:coreProperties>
</file>